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F29" i="1" l="1"/>
  <c r="Q29" i="1"/>
  <c r="J29" i="1"/>
  <c r="X29" i="1"/>
  <c r="AE29" i="1"/>
</calcChain>
</file>

<file path=xl/sharedStrings.xml><?xml version="1.0" encoding="utf-8"?>
<sst xmlns="http://schemas.openxmlformats.org/spreadsheetml/2006/main" count="116" uniqueCount="83">
  <si>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</si>
  <si>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</si>
  <si>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</si>
  <si>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</si>
  <si>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</si>
  <si>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</si>
  <si>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</si>
  <si>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</si>
  <si>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</si>
  <si>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</si>
  <si>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</si>
  <si>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</si>
  <si>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</si>
  <si>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</si>
  <si>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</si>
  <si>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</si>
  <si>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</si>
  <si>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</si>
  <si>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</si>
  <si>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</si>
  <si>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</si>
  <si>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</si>
  <si>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</si>
  <si>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</si>
  <si>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</si>
  <si>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</si>
  <si>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</si>
  <si>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</si>
  <si>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</si>
  <si>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</si>
  <si>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</si>
  <si>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</si>
  <si>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</si>
  <si>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</si>
  <si>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</si>
  <si>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</si>
  <si>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</si>
  <si>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</si>
  <si>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</si>
  <si>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</si>
  <si>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</si>
  <si>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</si>
  <si>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</si>
  <si>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</si>
  <si>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</si>
  <si>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</si>
  <si>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</si>
  <si>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</si>
  <si>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</si>
  <si>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</si>
  <si>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</si>
  <si>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</si>
  <si>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</si>
  <si>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</si>
  <si>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</si>
  <si>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</si>
  <si>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</si>
  <si>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</si>
  <si>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</si>
  <si>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</si>
  <si>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</si>
  <si>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</si>
  <si>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</si>
  <si>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</si>
  <si>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</si>
  <si>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</si>
  <si>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</si>
  <si>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</si>
  <si>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</si>
  <si>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</si>
  <si>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</si>
  <si>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</si>
  <si>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</si>
  <si>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</si>
  <si>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Виконавець</t>
  </si>
  <si>
    <t>телефон: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</si>
  <si>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</si>
  <si>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</si>
  <si>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АТ "Миколаївобленерго"</t>
  </si>
  <si>
    <t>54017, Миколаївська область, м. Миколаїв, Громадянська</t>
  </si>
  <si>
    <t>40</t>
  </si>
  <si>
    <t>Код ЄДРПОУ  23399393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</si>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</sst>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3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zoomScale="85" zoomScaleNormal="85" workbookViewId="0">
      <selection activeCell="Y21" sqref="Y21:AD28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1" t="s">
        <v>77</v>
      </c>
      <c r="AC2" s="231"/>
      <c r="AD2" s="231"/>
      <c r="AE2" s="231"/>
      <c r="AF2" s="231"/>
      <c r="AG2" s="231"/>
    </row>
    <row r="3" spans="2:33" ht="18.75">
      <c r="B3" s="232" t="s">
        <v>0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</row>
    <row r="4" spans="2:33" ht="18.75">
      <c r="B4" s="233" t="s">
        <v>1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4" t="s">
        <v>82</v>
      </c>
      <c r="P5" s="234"/>
      <c r="Q5" s="234"/>
      <c r="R5" s="5">
        <v>2019</v>
      </c>
      <c r="S5" s="192"/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5"/>
      <c r="P6" s="235"/>
      <c r="Q6" s="235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0" t="s">
        <v>4</v>
      </c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 t="s">
        <v>5</v>
      </c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11"/>
    </row>
    <row r="8" spans="2:33" ht="39.75" customHeight="1">
      <c r="B8" s="11"/>
      <c r="C8" s="226" t="s">
        <v>6</v>
      </c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7" t="s">
        <v>76</v>
      </c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11"/>
    </row>
    <row r="9" spans="2:33" ht="15.75">
      <c r="B9" s="11"/>
      <c r="C9" s="12" t="s">
        <v>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8</v>
      </c>
      <c r="D10" s="13"/>
      <c r="E10" s="13"/>
      <c r="F10" s="196" t="s">
        <v>78</v>
      </c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7"/>
      <c r="U10" s="198" t="s">
        <v>81</v>
      </c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7"/>
    </row>
    <row r="11" spans="2:33" ht="15.75">
      <c r="B11" s="15"/>
      <c r="C11" s="16" t="s">
        <v>9</v>
      </c>
      <c r="D11" s="13"/>
      <c r="E11" s="13"/>
      <c r="F11" s="11"/>
      <c r="G11" s="196" t="s">
        <v>79</v>
      </c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7"/>
    </row>
    <row r="12" spans="2:33">
      <c r="B12" s="15"/>
      <c r="C12" s="228" t="s">
        <v>10</v>
      </c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17"/>
    </row>
    <row r="13" spans="2:33" ht="15.75">
      <c r="B13" s="15"/>
      <c r="C13" s="229" t="s">
        <v>80</v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17"/>
    </row>
    <row r="14" spans="2:33">
      <c r="B14" s="15"/>
      <c r="C14" s="208" t="s">
        <v>11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18"/>
    </row>
    <row r="15" spans="2:33" ht="15.75">
      <c r="B15" s="1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10" t="s">
        <v>12</v>
      </c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20" t="s">
        <v>13</v>
      </c>
      <c r="C17" s="223" t="s">
        <v>14</v>
      </c>
      <c r="D17" s="214" t="s">
        <v>15</v>
      </c>
      <c r="E17" s="215"/>
      <c r="F17" s="215"/>
      <c r="G17" s="215"/>
      <c r="H17" s="215"/>
      <c r="I17" s="215"/>
      <c r="J17" s="216"/>
      <c r="K17" s="214" t="s">
        <v>16</v>
      </c>
      <c r="L17" s="215"/>
      <c r="M17" s="215"/>
      <c r="N17" s="215"/>
      <c r="O17" s="215"/>
      <c r="P17" s="215"/>
      <c r="Q17" s="216"/>
      <c r="R17" s="214" t="s">
        <v>17</v>
      </c>
      <c r="S17" s="215"/>
      <c r="T17" s="215"/>
      <c r="U17" s="215"/>
      <c r="V17" s="215"/>
      <c r="W17" s="215"/>
      <c r="X17" s="216"/>
      <c r="Y17" s="214" t="s">
        <v>18</v>
      </c>
      <c r="Z17" s="215"/>
      <c r="AA17" s="215"/>
      <c r="AB17" s="215"/>
      <c r="AC17" s="215"/>
      <c r="AD17" s="215"/>
      <c r="AE17" s="216"/>
      <c r="AF17" s="217" t="s">
        <v>19</v>
      </c>
      <c r="AG17" s="211" t="s">
        <v>20</v>
      </c>
    </row>
    <row r="18" spans="2:33" ht="29.25" customHeight="1">
      <c r="B18" s="221"/>
      <c r="C18" s="224"/>
      <c r="D18" s="199" t="s">
        <v>21</v>
      </c>
      <c r="E18" s="200"/>
      <c r="F18" s="201" t="s">
        <v>22</v>
      </c>
      <c r="G18" s="202"/>
      <c r="H18" s="202"/>
      <c r="I18" s="200"/>
      <c r="J18" s="203" t="s">
        <v>23</v>
      </c>
      <c r="K18" s="199" t="s">
        <v>21</v>
      </c>
      <c r="L18" s="200"/>
      <c r="M18" s="201" t="s">
        <v>22</v>
      </c>
      <c r="N18" s="202"/>
      <c r="O18" s="202"/>
      <c r="P18" s="200"/>
      <c r="Q18" s="203" t="s">
        <v>23</v>
      </c>
      <c r="R18" s="199" t="s">
        <v>21</v>
      </c>
      <c r="S18" s="200"/>
      <c r="T18" s="201" t="s">
        <v>22</v>
      </c>
      <c r="U18" s="202"/>
      <c r="V18" s="202"/>
      <c r="W18" s="200"/>
      <c r="X18" s="203" t="s">
        <v>23</v>
      </c>
      <c r="Y18" s="199" t="s">
        <v>21</v>
      </c>
      <c r="Z18" s="200"/>
      <c r="AA18" s="201" t="s">
        <v>22</v>
      </c>
      <c r="AB18" s="202"/>
      <c r="AC18" s="202"/>
      <c r="AD18" s="200"/>
      <c r="AE18" s="203" t="s">
        <v>23</v>
      </c>
      <c r="AF18" s="218"/>
      <c r="AG18" s="212"/>
    </row>
    <row r="19" spans="2:33" ht="108">
      <c r="B19" s="222"/>
      <c r="C19" s="225"/>
      <c r="D19" s="19" t="s">
        <v>24</v>
      </c>
      <c r="E19" s="20" t="s">
        <v>25</v>
      </c>
      <c r="F19" s="20" t="s">
        <v>26</v>
      </c>
      <c r="G19" s="20" t="s">
        <v>27</v>
      </c>
      <c r="H19" s="20" t="s">
        <v>28</v>
      </c>
      <c r="I19" s="21" t="s">
        <v>29</v>
      </c>
      <c r="J19" s="204"/>
      <c r="K19" s="19" t="s">
        <v>24</v>
      </c>
      <c r="L19" s="20" t="s">
        <v>25</v>
      </c>
      <c r="M19" s="20" t="s">
        <v>26</v>
      </c>
      <c r="N19" s="20" t="s">
        <v>27</v>
      </c>
      <c r="O19" s="20" t="s">
        <v>28</v>
      </c>
      <c r="P19" s="21" t="s">
        <v>29</v>
      </c>
      <c r="Q19" s="204"/>
      <c r="R19" s="19" t="s">
        <v>24</v>
      </c>
      <c r="S19" s="20" t="s">
        <v>25</v>
      </c>
      <c r="T19" s="20" t="s">
        <v>26</v>
      </c>
      <c r="U19" s="20" t="s">
        <v>27</v>
      </c>
      <c r="V19" s="20" t="s">
        <v>28</v>
      </c>
      <c r="W19" s="21" t="s">
        <v>29</v>
      </c>
      <c r="X19" s="204"/>
      <c r="Y19" s="19" t="s">
        <v>24</v>
      </c>
      <c r="Z19" s="20" t="s">
        <v>25</v>
      </c>
      <c r="AA19" s="20" t="s">
        <v>26</v>
      </c>
      <c r="AB19" s="20" t="s">
        <v>27</v>
      </c>
      <c r="AC19" s="20" t="s">
        <v>28</v>
      </c>
      <c r="AD19" s="21" t="s">
        <v>29</v>
      </c>
      <c r="AE19" s="204"/>
      <c r="AF19" s="219"/>
      <c r="AG19" s="213"/>
    </row>
    <row r="20" spans="2:33" ht="15.75" thickBot="1">
      <c r="B20" s="22" t="s">
        <v>30</v>
      </c>
      <c r="C20" s="23" t="s">
        <v>31</v>
      </c>
      <c r="D20" s="24" t="s">
        <v>32</v>
      </c>
      <c r="E20" s="25" t="s">
        <v>33</v>
      </c>
      <c r="F20" s="25" t="s">
        <v>34</v>
      </c>
      <c r="G20" s="25" t="s">
        <v>35</v>
      </c>
      <c r="H20" s="25" t="s">
        <v>36</v>
      </c>
      <c r="I20" s="26" t="s">
        <v>37</v>
      </c>
      <c r="J20" s="27" t="s">
        <v>38</v>
      </c>
      <c r="K20" s="28" t="s">
        <v>39</v>
      </c>
      <c r="L20" s="25" t="s">
        <v>40</v>
      </c>
      <c r="M20" s="25" t="s">
        <v>41</v>
      </c>
      <c r="N20" s="25" t="s">
        <v>42</v>
      </c>
      <c r="O20" s="25" t="s">
        <v>43</v>
      </c>
      <c r="P20" s="25" t="s">
        <v>44</v>
      </c>
      <c r="Q20" s="29" t="s">
        <v>45</v>
      </c>
      <c r="R20" s="24" t="s">
        <v>46</v>
      </c>
      <c r="S20" s="25" t="s">
        <v>47</v>
      </c>
      <c r="T20" s="25" t="s">
        <v>48</v>
      </c>
      <c r="U20" s="25" t="s">
        <v>49</v>
      </c>
      <c r="V20" s="25" t="s">
        <v>50</v>
      </c>
      <c r="W20" s="25" t="s">
        <v>51</v>
      </c>
      <c r="X20" s="30">
        <v>185</v>
      </c>
      <c r="Y20" s="24" t="s">
        <v>52</v>
      </c>
      <c r="Z20" s="25" t="s">
        <v>53</v>
      </c>
      <c r="AA20" s="31" t="s">
        <v>54</v>
      </c>
      <c r="AB20" s="31" t="s">
        <v>55</v>
      </c>
      <c r="AC20" s="31" t="s">
        <v>56</v>
      </c>
      <c r="AD20" s="32">
        <v>240</v>
      </c>
      <c r="AE20" s="33">
        <v>245</v>
      </c>
      <c r="AF20" s="34" t="s">
        <v>57</v>
      </c>
      <c r="AG20" s="35" t="s">
        <v>58</v>
      </c>
    </row>
    <row r="21" spans="2:33">
      <c r="B21" s="36" t="s">
        <v>59</v>
      </c>
      <c r="C21" s="37" t="s">
        <v>60</v>
      </c>
      <c r="D21" s="38"/>
      <c r="E21" s="39"/>
      <c r="F21" s="39"/>
      <c r="G21" s="39"/>
      <c r="H21" s="39"/>
      <c r="I21" s="40">
        <v>1.2965055823117337</v>
      </c>
      <c r="J21" s="41">
        <f t="shared" ref="J21:J28" si="0">SUM(D21:I21)</f>
        <v>1.2965055823117337</v>
      </c>
      <c r="K21" s="42"/>
      <c r="L21" s="43"/>
      <c r="M21" s="43"/>
      <c r="N21" s="43"/>
      <c r="O21" s="43"/>
      <c r="P21" s="44">
        <v>8.3251892044033021E-2</v>
      </c>
      <c r="Q21" s="45">
        <f t="shared" ref="Q21:Q29" si="1">SUM(K21:P21)</f>
        <v>8.3251892044033021E-2</v>
      </c>
      <c r="R21" s="46"/>
      <c r="S21" s="47"/>
      <c r="T21" s="47"/>
      <c r="U21" s="47"/>
      <c r="V21" s="47"/>
      <c r="W21" s="48">
        <v>4.4844136130484102</v>
      </c>
      <c r="X21" s="49">
        <f t="shared" ref="X21:X29" si="2">SUM(R21:W21)</f>
        <v>4.4844136130484102</v>
      </c>
      <c r="Y21" s="50"/>
      <c r="Z21" s="51"/>
      <c r="AA21" s="52">
        <v>4.6308168626469852E-2</v>
      </c>
      <c r="AB21" s="52"/>
      <c r="AC21" s="52"/>
      <c r="AD21" s="53"/>
      <c r="AE21" s="54">
        <f t="shared" ref="AE21:AE29" si="3">SUM(Y21:AD21)</f>
        <v>4.6308168626469852E-2</v>
      </c>
      <c r="AF21" s="55">
        <v>18</v>
      </c>
      <c r="AG21" s="56">
        <v>480183</v>
      </c>
    </row>
    <row r="22" spans="2:33" ht="15.75" thickBot="1">
      <c r="B22" s="57" t="s">
        <v>61</v>
      </c>
      <c r="C22" s="58" t="s">
        <v>32</v>
      </c>
      <c r="D22" s="59">
        <v>35.444483753440082</v>
      </c>
      <c r="E22" s="60">
        <v>7.1352870121341008</v>
      </c>
      <c r="F22" s="60">
        <v>0.1600770890668001</v>
      </c>
      <c r="G22" s="60">
        <v>2.7658947335501627</v>
      </c>
      <c r="H22" s="60">
        <v>3.5505339942456842</v>
      </c>
      <c r="I22" s="61">
        <v>12.029017857142858</v>
      </c>
      <c r="J22" s="62">
        <f t="shared" si="0"/>
        <v>61.085294439579684</v>
      </c>
      <c r="K22" s="63">
        <v>0.1099007849637228</v>
      </c>
      <c r="L22" s="64">
        <v>9.3196850763072298E-2</v>
      </c>
      <c r="M22" s="64">
        <v>2.0544705404053041E-2</v>
      </c>
      <c r="N22" s="64">
        <v>3.9613694645984486E-2</v>
      </c>
      <c r="O22" s="64">
        <v>3.2897720165123844E-2</v>
      </c>
      <c r="P22" s="65">
        <v>0.23441409181886413</v>
      </c>
      <c r="Q22" s="66">
        <f t="shared" si="1"/>
        <v>0.53056784776082055</v>
      </c>
      <c r="R22" s="67">
        <v>115.37227590083141</v>
      </c>
      <c r="S22" s="68">
        <v>21.955484295696621</v>
      </c>
      <c r="T22" s="68">
        <v>0.36908366020188499</v>
      </c>
      <c r="U22" s="68">
        <v>8.1693720078200212</v>
      </c>
      <c r="V22" s="68">
        <v>9.4446500710124166</v>
      </c>
      <c r="W22" s="69">
        <v>38.20786312462711</v>
      </c>
      <c r="X22" s="70">
        <f t="shared" si="2"/>
        <v>193.51872906018946</v>
      </c>
      <c r="Y22" s="71"/>
      <c r="Z22" s="72">
        <v>1.585173254941206E-3</v>
      </c>
      <c r="AA22" s="73">
        <v>1.6279787965974481E-2</v>
      </c>
      <c r="AB22" s="73"/>
      <c r="AC22" s="73"/>
      <c r="AD22" s="74">
        <v>3.2407117838378786E-3</v>
      </c>
      <c r="AE22" s="75">
        <f t="shared" si="3"/>
        <v>2.1105673004753564E-2</v>
      </c>
      <c r="AF22" s="76">
        <v>107</v>
      </c>
      <c r="AG22" s="77">
        <v>185992</v>
      </c>
    </row>
    <row r="23" spans="2:33">
      <c r="B23" s="78" t="s">
        <v>62</v>
      </c>
      <c r="C23" s="37" t="s">
        <v>63</v>
      </c>
      <c r="D23" s="38">
        <v>135.07089105891919</v>
      </c>
      <c r="E23" s="39">
        <v>16.726337722041531</v>
      </c>
      <c r="F23" s="39">
        <v>6.850295925068802</v>
      </c>
      <c r="G23" s="39">
        <v>11.540145343382537</v>
      </c>
      <c r="H23" s="39">
        <v>1.8183794095571679</v>
      </c>
      <c r="I23" s="40">
        <v>96.613475731798843</v>
      </c>
      <c r="J23" s="41">
        <f>SUM(D23:I23)</f>
        <v>268.61952519076806</v>
      </c>
      <c r="K23" s="42">
        <v>0.4460806542406805</v>
      </c>
      <c r="L23" s="43">
        <v>0.44833429759819865</v>
      </c>
      <c r="M23" s="43">
        <v>5.3274330748061045E-2</v>
      </c>
      <c r="N23" s="43">
        <v>0.11699595008756568</v>
      </c>
      <c r="O23" s="43">
        <v>2.197546597448086E-2</v>
      </c>
      <c r="P23" s="44">
        <v>1.100639933074806</v>
      </c>
      <c r="Q23" s="45">
        <f t="shared" si="1"/>
        <v>2.1873006317237929</v>
      </c>
      <c r="R23" s="46">
        <v>405.13053503037361</v>
      </c>
      <c r="S23" s="47">
        <v>70.099216221939429</v>
      </c>
      <c r="T23" s="47">
        <v>26.791954302958388</v>
      </c>
      <c r="U23" s="47">
        <v>39.404118886368721</v>
      </c>
      <c r="V23" s="47">
        <v>7.5324244762101928</v>
      </c>
      <c r="W23" s="48">
        <v>350.72154977016766</v>
      </c>
      <c r="X23" s="49">
        <f t="shared" si="2"/>
        <v>899.67979868801785</v>
      </c>
      <c r="Y23" s="50">
        <v>3.5436733800350262E-3</v>
      </c>
      <c r="Z23" s="51">
        <v>3.450243932949712E-2</v>
      </c>
      <c r="AA23" s="52">
        <v>2.0132286715036276E-3</v>
      </c>
      <c r="AB23" s="52">
        <v>6.2957374280710535E-3</v>
      </c>
      <c r="AC23" s="52"/>
      <c r="AD23" s="53">
        <v>9.7240899424568428E-2</v>
      </c>
      <c r="AE23" s="54">
        <f t="shared" si="3"/>
        <v>0.14359597823367526</v>
      </c>
      <c r="AF23" s="79">
        <f>SUM(AF24,AF25)</f>
        <v>3056</v>
      </c>
      <c r="AG23" s="80">
        <f>SUM(AG24,AG25)</f>
        <v>466326</v>
      </c>
    </row>
    <row r="24" spans="2:33" ht="25.5">
      <c r="B24" s="81" t="s">
        <v>64</v>
      </c>
      <c r="C24" s="82" t="s">
        <v>33</v>
      </c>
      <c r="D24" s="83">
        <v>86.010726460647732</v>
      </c>
      <c r="E24" s="84">
        <v>11.784947901300203</v>
      </c>
      <c r="F24" s="84">
        <v>8.6690571406036856</v>
      </c>
      <c r="G24" s="84">
        <v>5.1764082131036924</v>
      </c>
      <c r="H24" s="84">
        <v>1.1152860827678475</v>
      </c>
      <c r="I24" s="85">
        <v>64.263920007244451</v>
      </c>
      <c r="J24" s="86">
        <f t="shared" si="0"/>
        <v>177.0203458056676</v>
      </c>
      <c r="K24" s="87">
        <v>0.28021417867502507</v>
      </c>
      <c r="L24" s="88">
        <v>0.4853957135053501</v>
      </c>
      <c r="M24" s="88">
        <v>6.3546684349357785E-2</v>
      </c>
      <c r="N24" s="88">
        <v>8.4888601967102018E-2</v>
      </c>
      <c r="O24" s="88">
        <v>1.9323403372759115E-2</v>
      </c>
      <c r="P24" s="89">
        <v>0.97952566375817551</v>
      </c>
      <c r="Q24" s="90">
        <f t="shared" si="1"/>
        <v>1.9128942456277693</v>
      </c>
      <c r="R24" s="91">
        <v>198.44987497777859</v>
      </c>
      <c r="S24" s="92">
        <v>32.139907376069729</v>
      </c>
      <c r="T24" s="92">
        <v>23.275811591657991</v>
      </c>
      <c r="U24" s="92">
        <v>11.494503221822217</v>
      </c>
      <c r="V24" s="92">
        <v>4.3086800546492032</v>
      </c>
      <c r="W24" s="93">
        <v>167.0475082222477</v>
      </c>
      <c r="X24" s="94">
        <f t="shared" si="2"/>
        <v>436.71628544422543</v>
      </c>
      <c r="Y24" s="95">
        <v>4.3583549254960843E-3</v>
      </c>
      <c r="Z24" s="96">
        <v>2.57324051867929E-2</v>
      </c>
      <c r="AA24" s="97">
        <v>2.4508443582380796E-3</v>
      </c>
      <c r="AB24" s="97">
        <v>8.7663693910279821E-3</v>
      </c>
      <c r="AC24" s="97"/>
      <c r="AD24" s="98">
        <v>0.12146139262877156</v>
      </c>
      <c r="AE24" s="99">
        <f t="shared" si="3"/>
        <v>0.16276936649032661</v>
      </c>
      <c r="AF24" s="100">
        <v>1472</v>
      </c>
      <c r="AG24" s="101">
        <v>338000.27399999998</v>
      </c>
    </row>
    <row r="25" spans="2:33" ht="15.75" thickBot="1">
      <c r="B25" s="102" t="s">
        <v>65</v>
      </c>
      <c r="C25" s="58" t="s">
        <v>66</v>
      </c>
      <c r="D25" s="59">
        <v>234.28118852822163</v>
      </c>
      <c r="E25" s="60">
        <v>26.718900079747172</v>
      </c>
      <c r="F25" s="60">
        <v>3.1723661281271229</v>
      </c>
      <c r="G25" s="60">
        <v>24.409002569631095</v>
      </c>
      <c r="H25" s="60">
        <v>3.2401866674542932</v>
      </c>
      <c r="I25" s="61">
        <v>162.03129633458369</v>
      </c>
      <c r="J25" s="62">
        <f t="shared" si="0"/>
        <v>453.85294030776492</v>
      </c>
      <c r="K25" s="63">
        <v>0.78149865611247304</v>
      </c>
      <c r="L25" s="64">
        <v>0.37338807336739815</v>
      </c>
      <c r="M25" s="64">
        <v>3.2501402959506161E-2</v>
      </c>
      <c r="N25" s="64">
        <v>0.18192397436276103</v>
      </c>
      <c r="O25" s="64">
        <v>2.7338511976843786E-2</v>
      </c>
      <c r="P25" s="65">
        <v>1.3455592639631391</v>
      </c>
      <c r="Q25" s="66">
        <f t="shared" si="1"/>
        <v>2.7422098827421211</v>
      </c>
      <c r="R25" s="67">
        <v>206.68066005259305</v>
      </c>
      <c r="S25" s="68">
        <v>37.959308845869352</v>
      </c>
      <c r="T25" s="68">
        <v>3.5161427113003398</v>
      </c>
      <c r="U25" s="68">
        <v>27.909615664546738</v>
      </c>
      <c r="V25" s="68">
        <v>3.223744421560979</v>
      </c>
      <c r="W25" s="69">
        <v>183.67404154792112</v>
      </c>
      <c r="X25" s="70">
        <f t="shared" si="2"/>
        <v>462.96351324379157</v>
      </c>
      <c r="Y25" s="71">
        <v>1.8962105325338926E-3</v>
      </c>
      <c r="Z25" s="72">
        <v>5.2237351212452376E-2</v>
      </c>
      <c r="AA25" s="73">
        <v>1.1282748028472694E-3</v>
      </c>
      <c r="AB25" s="73">
        <v>1.2995835425465929E-3</v>
      </c>
      <c r="AC25" s="73"/>
      <c r="AD25" s="74">
        <v>4.8261807011843932E-2</v>
      </c>
      <c r="AE25" s="75">
        <f t="shared" si="3"/>
        <v>0.10482322710222405</v>
      </c>
      <c r="AF25" s="76">
        <v>1584</v>
      </c>
      <c r="AG25" s="77">
        <v>128325.726</v>
      </c>
    </row>
    <row r="26" spans="2:33">
      <c r="B26" s="103" t="s">
        <v>67</v>
      </c>
      <c r="C26" s="104" t="s">
        <v>34</v>
      </c>
      <c r="D26" s="105">
        <v>18.780675350262698</v>
      </c>
      <c r="E26" s="106">
        <v>3.4371540374030523</v>
      </c>
      <c r="F26" s="106">
        <v>3.2358624437077808</v>
      </c>
      <c r="G26" s="106">
        <v>2.8651156336002002</v>
      </c>
      <c r="H26" s="106">
        <v>0.65542516262196648</v>
      </c>
      <c r="I26" s="107">
        <v>20.645972760820616</v>
      </c>
      <c r="J26" s="108">
        <f t="shared" si="0"/>
        <v>49.620205388416309</v>
      </c>
      <c r="K26" s="109">
        <v>7.1438344383287472E-2</v>
      </c>
      <c r="L26" s="110">
        <v>2.0245652989742308E-2</v>
      </c>
      <c r="M26" s="110">
        <v>6.3049240055041283E-2</v>
      </c>
      <c r="N26" s="110">
        <v>1.1219352014010508E-2</v>
      </c>
      <c r="O26" s="110">
        <v>1.6633568926695021E-3</v>
      </c>
      <c r="P26" s="111">
        <v>0.1772071240930698</v>
      </c>
      <c r="Q26" s="112">
        <f t="shared" si="1"/>
        <v>0.34482307042782084</v>
      </c>
      <c r="R26" s="113">
        <v>50.70304316574618</v>
      </c>
      <c r="S26" s="114">
        <v>9.220744020410633</v>
      </c>
      <c r="T26" s="114">
        <v>9.5999007322787104</v>
      </c>
      <c r="U26" s="114">
        <v>8.6924697927893799</v>
      </c>
      <c r="V26" s="114">
        <v>1.79456474176206</v>
      </c>
      <c r="W26" s="115">
        <v>57.54305507205374</v>
      </c>
      <c r="X26" s="116">
        <f t="shared" si="2"/>
        <v>137.55377752504072</v>
      </c>
      <c r="Y26" s="117"/>
      <c r="Z26" s="118"/>
      <c r="AA26" s="119"/>
      <c r="AB26" s="119"/>
      <c r="AC26" s="119"/>
      <c r="AD26" s="120"/>
      <c r="AE26" s="121">
        <f t="shared" si="3"/>
        <v>0</v>
      </c>
      <c r="AF26" s="79">
        <f>SUM(AF27,AF28)</f>
        <v>508435</v>
      </c>
      <c r="AG26" s="80">
        <f>SUM(AG27,AG28)</f>
        <v>1477337</v>
      </c>
    </row>
    <row r="27" spans="2:33" ht="25.5">
      <c r="B27" s="81" t="s">
        <v>64</v>
      </c>
      <c r="C27" s="82" t="s">
        <v>68</v>
      </c>
      <c r="D27" s="83">
        <v>17.794593536664806</v>
      </c>
      <c r="E27" s="84">
        <v>2.2823232485518403</v>
      </c>
      <c r="F27" s="84">
        <v>3.989530600500685</v>
      </c>
      <c r="G27" s="84">
        <v>3.311055674186679</v>
      </c>
      <c r="H27" s="84">
        <v>0.64500439632986784</v>
      </c>
      <c r="I27" s="85">
        <v>16.874600897961329</v>
      </c>
      <c r="J27" s="86">
        <f t="shared" si="0"/>
        <v>44.897108354195211</v>
      </c>
      <c r="K27" s="87">
        <v>7.9367629574885121E-2</v>
      </c>
      <c r="L27" s="88">
        <v>1.4766410287119777E-2</v>
      </c>
      <c r="M27" s="88">
        <v>7.7974241304468478E-2</v>
      </c>
      <c r="N27" s="88">
        <v>9.2688070902138577E-3</v>
      </c>
      <c r="O27" s="88">
        <v>1.1363271219959629E-3</v>
      </c>
      <c r="P27" s="89">
        <v>0.1577712798431927</v>
      </c>
      <c r="Q27" s="90">
        <f t="shared" si="1"/>
        <v>0.34028469522187588</v>
      </c>
      <c r="R27" s="91">
        <v>34.029125981135778</v>
      </c>
      <c r="S27" s="92">
        <v>4.7813601331403426</v>
      </c>
      <c r="T27" s="92">
        <v>8.3522198844716709</v>
      </c>
      <c r="U27" s="92">
        <v>7.0302439657011888</v>
      </c>
      <c r="V27" s="92">
        <v>1.3677141808374829</v>
      </c>
      <c r="W27" s="93">
        <v>34.67063818906874</v>
      </c>
      <c r="X27" s="94">
        <f t="shared" si="2"/>
        <v>90.231302334355206</v>
      </c>
      <c r="Y27" s="95"/>
      <c r="Z27" s="96"/>
      <c r="AA27" s="97"/>
      <c r="AB27" s="97"/>
      <c r="AC27" s="97"/>
      <c r="AD27" s="98"/>
      <c r="AE27" s="99">
        <f t="shared" si="3"/>
        <v>0</v>
      </c>
      <c r="AF27" s="122">
        <v>340734</v>
      </c>
      <c r="AG27" s="101">
        <v>1055122.219</v>
      </c>
    </row>
    <row r="28" spans="2:33" ht="15.75" thickBot="1">
      <c r="B28" s="102" t="s">
        <v>65</v>
      </c>
      <c r="C28" s="26" t="s">
        <v>35</v>
      </c>
      <c r="D28" s="123">
        <v>20.774746728889152</v>
      </c>
      <c r="E28" s="124">
        <v>5.7724724576896946</v>
      </c>
      <c r="F28" s="124">
        <v>1.711781906252769</v>
      </c>
      <c r="G28" s="124">
        <v>1.9633281153085034</v>
      </c>
      <c r="H28" s="124">
        <v>0.67649821307262903</v>
      </c>
      <c r="I28" s="125">
        <v>28.272504947278257</v>
      </c>
      <c r="J28" s="126">
        <f t="shared" si="0"/>
        <v>59.171332368491008</v>
      </c>
      <c r="K28" s="127">
        <v>5.5403609297929528E-2</v>
      </c>
      <c r="L28" s="128">
        <v>3.1325870573293557E-2</v>
      </c>
      <c r="M28" s="128">
        <v>3.2867649230587472E-2</v>
      </c>
      <c r="N28" s="128">
        <v>1.5163777062350474E-2</v>
      </c>
      <c r="O28" s="128">
        <v>2.7291254393478452E-3</v>
      </c>
      <c r="P28" s="129">
        <v>0.21651061818826239</v>
      </c>
      <c r="Q28" s="130">
        <f t="shared" si="1"/>
        <v>0.35400064979177126</v>
      </c>
      <c r="R28" s="131">
        <v>16.673917184610559</v>
      </c>
      <c r="S28" s="132">
        <v>4.4393838872702789</v>
      </c>
      <c r="T28" s="132">
        <v>1.2476808478070487</v>
      </c>
      <c r="U28" s="132">
        <v>1.662225827088188</v>
      </c>
      <c r="V28" s="132">
        <v>0.42685056092457663</v>
      </c>
      <c r="W28" s="133">
        <v>22.872416882985064</v>
      </c>
      <c r="X28" s="134">
        <f t="shared" si="2"/>
        <v>47.322475190685722</v>
      </c>
      <c r="Y28" s="135"/>
      <c r="Z28" s="136"/>
      <c r="AA28" s="137"/>
      <c r="AB28" s="137"/>
      <c r="AC28" s="137"/>
      <c r="AD28" s="138"/>
      <c r="AE28" s="139">
        <f t="shared" si="3"/>
        <v>0</v>
      </c>
      <c r="AF28" s="140">
        <v>167701</v>
      </c>
      <c r="AG28" s="141">
        <v>422214.78100000002</v>
      </c>
    </row>
    <row r="29" spans="2:33" ht="15.75" thickBot="1">
      <c r="B29" s="142" t="s">
        <v>69</v>
      </c>
      <c r="C29" s="143" t="s">
        <v>70</v>
      </c>
      <c r="D29" s="144">
        <f t="shared" ref="D29:I29" si="4">SUM(D21,D22,D23,D26)</f>
        <v>189.29605016262195</v>
      </c>
      <c r="E29" s="145">
        <f t="shared" si="4"/>
        <v>27.298778771578682</v>
      </c>
      <c r="F29" s="145">
        <f t="shared" si="4"/>
        <v>10.246235457843383</v>
      </c>
      <c r="G29" s="145">
        <f t="shared" si="4"/>
        <v>17.171155710532901</v>
      </c>
      <c r="H29" s="145">
        <f t="shared" si="4"/>
        <v>6.0243385664248184</v>
      </c>
      <c r="I29" s="145">
        <f t="shared" si="4"/>
        <v>130.58497193207407</v>
      </c>
      <c r="J29" s="146">
        <f>SUM(D29:I29)</f>
        <v>380.62153060107585</v>
      </c>
      <c r="K29" s="147">
        <f t="shared" ref="K29:P29" si="5">SUM(K21,K22,K23,K26)</f>
        <v>0.62741978358769079</v>
      </c>
      <c r="L29" s="148">
        <f t="shared" si="5"/>
        <v>0.56177680135101327</v>
      </c>
      <c r="M29" s="148">
        <f t="shared" si="5"/>
        <v>0.13686827620715536</v>
      </c>
      <c r="N29" s="148">
        <f t="shared" si="5"/>
        <v>0.16782899674756066</v>
      </c>
      <c r="O29" s="148">
        <f t="shared" si="5"/>
        <v>5.6536543032274206E-2</v>
      </c>
      <c r="P29" s="148">
        <f t="shared" si="5"/>
        <v>1.595513041030773</v>
      </c>
      <c r="Q29" s="149">
        <f t="shared" si="1"/>
        <v>3.1459434419564669</v>
      </c>
      <c r="R29" s="150">
        <f t="shared" ref="R29:W29" si="6">SUM(R21,R22,R23,R26)</f>
        <v>571.20585409695116</v>
      </c>
      <c r="S29" s="151">
        <f t="shared" si="6"/>
        <v>101.27544453804668</v>
      </c>
      <c r="T29" s="151">
        <f t="shared" si="6"/>
        <v>36.760938695438981</v>
      </c>
      <c r="U29" s="151">
        <f t="shared" si="6"/>
        <v>56.265960686978126</v>
      </c>
      <c r="V29" s="151">
        <f t="shared" si="6"/>
        <v>18.771639288984669</v>
      </c>
      <c r="W29" s="151">
        <f t="shared" si="6"/>
        <v>450.9568815798969</v>
      </c>
      <c r="X29" s="152">
        <f t="shared" si="2"/>
        <v>1235.2367188862966</v>
      </c>
      <c r="Y29" s="153">
        <f t="shared" ref="Y29:AD29" si="7">SUM(Y21,Y22,Y23,Y26)</f>
        <v>3.5436733800350262E-3</v>
      </c>
      <c r="Z29" s="154">
        <f t="shared" si="7"/>
        <v>3.6087612584438329E-2</v>
      </c>
      <c r="AA29" s="154">
        <f t="shared" si="7"/>
        <v>6.4601185263947952E-2</v>
      </c>
      <c r="AB29" s="154">
        <f t="shared" si="7"/>
        <v>6.2957374280710535E-3</v>
      </c>
      <c r="AC29" s="154">
        <f t="shared" si="7"/>
        <v>0</v>
      </c>
      <c r="AD29" s="154">
        <f t="shared" si="7"/>
        <v>0.1004816112084063</v>
      </c>
      <c r="AE29" s="155">
        <f t="shared" si="3"/>
        <v>0.21100981986489864</v>
      </c>
      <c r="AF29" s="156">
        <f>SUM(AF21,AF22,AF23,AF26)</f>
        <v>511616</v>
      </c>
      <c r="AG29" s="157">
        <f>SUM(AG21,AG22,AG23,AG26)</f>
        <v>2609838</v>
      </c>
    </row>
    <row r="30" spans="2:33" ht="15.75" thickTop="1">
      <c r="B30" s="158" t="s">
        <v>71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72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39.75" customHeight="1">
      <c r="B31" s="161"/>
      <c r="C31" s="162" t="s">
        <v>73</v>
      </c>
      <c r="D31" s="163"/>
      <c r="E31" s="163"/>
      <c r="F31" s="164"/>
      <c r="G31" s="205"/>
      <c r="H31" s="205"/>
      <c r="I31" s="205"/>
      <c r="J31" s="205"/>
      <c r="K31" s="205"/>
      <c r="L31" s="161"/>
      <c r="M31" s="161"/>
      <c r="N31" s="161"/>
      <c r="O31" s="161"/>
      <c r="P31" s="161"/>
      <c r="Q31" s="161"/>
      <c r="R31" s="161"/>
      <c r="S31" s="161"/>
      <c r="T31" s="161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/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/>
      <c r="AA32" s="170"/>
      <c r="AB32" s="170"/>
      <c r="AC32" s="170"/>
      <c r="AD32" s="170"/>
      <c r="AE32" s="170"/>
      <c r="AF32" s="170"/>
      <c r="AG32" s="170"/>
    </row>
    <row r="33" spans="2:33" ht="32.25" customHeight="1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74</v>
      </c>
      <c r="D34" s="175"/>
      <c r="E34" s="175"/>
      <c r="F34" s="207"/>
      <c r="G34" s="207"/>
      <c r="H34" s="207"/>
      <c r="I34" s="207"/>
      <c r="J34" s="207"/>
      <c r="K34" s="207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 ht="31.5" customHeight="1">
      <c r="B35" s="166"/>
      <c r="C35" s="178"/>
      <c r="D35" s="179"/>
      <c r="E35" s="178"/>
      <c r="F35" s="180"/>
      <c r="G35" s="181"/>
      <c r="H35" s="193"/>
      <c r="I35" s="193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75</v>
      </c>
      <c r="D36" s="188"/>
      <c r="E36" s="194"/>
      <c r="F36" s="194"/>
      <c r="G36" s="194"/>
      <c r="H36" s="194"/>
      <c r="I36" s="194"/>
      <c r="J36" s="194"/>
      <c r="K36" s="194"/>
      <c r="L36" s="162"/>
      <c r="M36" s="162"/>
      <c r="N36" s="194"/>
      <c r="O36" s="194"/>
      <c r="P36" s="194"/>
      <c r="Q36" s="194"/>
      <c r="R36" s="194"/>
      <c r="S36" s="194"/>
      <c r="T36" s="162"/>
      <c r="U36" s="162"/>
      <c r="V36" s="162"/>
      <c r="W36" s="162"/>
      <c r="X36" s="195"/>
      <c r="Y36" s="194"/>
      <c r="Z36" s="194"/>
      <c r="AA36" s="194"/>
      <c r="AB36" s="194"/>
      <c r="AC36" s="194"/>
      <c r="AD36" s="194"/>
      <c r="AE36" s="194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2021-04-29T10:52:59Z</dcterms:modified>
</cp:coreProperties>
</file>