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F29" i="1" l="1"/>
  <c r="Q29" i="1"/>
  <c r="J29" i="1"/>
  <c r="X29" i="1"/>
  <c r="AE29" i="1"/>
</calcChain>
</file>

<file path=xl/sharedStrings.xml><?xml version="1.0" encoding="utf-8"?>
<sst xmlns="http://schemas.openxmlformats.org/spreadsheetml/2006/main" count="116" uniqueCount="83">
  <si>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</si>
  <si>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</si>
  <si>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</si>
  <si>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</si>
  <si>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</si>
  <si>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</si>
  <si>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</si>
  <si>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</si>
  <si>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</si>
  <si>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</si>
  <si>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</si>
  <si>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</si>
  <si>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</si>
  <si>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</si>
  <si>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</si>
  <si>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</si>
  <si>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</si>
  <si>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</si>
  <si>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</si>
  <si>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</si>
  <si>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</si>
  <si>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</si>
  <si>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</si>
  <si>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</si>
  <si>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</si>
  <si>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</si>
  <si>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</si>
  <si>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</si>
  <si>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</si>
  <si>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</si>
  <si>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</si>
  <si>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</si>
  <si>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</si>
  <si>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</si>
  <si>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</si>
  <si>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</si>
  <si>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</si>
  <si>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</si>
  <si>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</si>
  <si>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</si>
  <si>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</si>
  <si>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</si>
  <si>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</si>
  <si>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</si>
  <si>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</si>
  <si>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</si>
  <si>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</si>
  <si>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</si>
  <si>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</si>
  <si>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</si>
  <si>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</si>
  <si>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</si>
  <si>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</si>
  <si>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</si>
  <si>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</si>
  <si>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</si>
  <si>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</si>
  <si>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</si>
  <si>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</si>
  <si>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</si>
  <si>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</si>
  <si>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</si>
  <si>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</si>
  <si>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</si>
  <si>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</si>
  <si>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</si>
  <si>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</si>
  <si>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</si>
  <si>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</si>
  <si>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</si>
  <si>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</si>
  <si>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</si>
  <si>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</si>
  <si>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</si>
  <si>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Виконавець</t>
  </si>
  <si>
    <t>телефон: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</si>
  <si>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</si>
  <si>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</si>
  <si>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АТ "Миколаївобленерго"</t>
  </si>
  <si>
    <t>54017, Миколаївська область, м. Миколаїв, Громадянська</t>
  </si>
  <si>
    <t>40</t>
  </si>
  <si>
    <t>Код ЄДРПОУ  23399393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</si>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</sst>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topLeftCell="A7" zoomScale="85" zoomScaleNormal="85" workbookViewId="0">
      <selection activeCell="L33" sqref="L33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4" t="s">
        <v>77</v>
      </c>
      <c r="AC2" s="194"/>
      <c r="AD2" s="194"/>
      <c r="AE2" s="194"/>
      <c r="AF2" s="194"/>
      <c r="AG2" s="194"/>
    </row>
    <row r="3" spans="2:33" ht="18.75">
      <c r="B3" s="195" t="s">
        <v>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2:33" ht="18.75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197" t="s">
        <v>82</v>
      </c>
      <c r="P5" s="197"/>
      <c r="Q5" s="197"/>
      <c r="R5" s="5">
        <v>2020</v>
      </c>
      <c r="S5" s="192"/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198"/>
      <c r="P6" s="198"/>
      <c r="Q6" s="198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3" t="s">
        <v>4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 t="s">
        <v>5</v>
      </c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1"/>
    </row>
    <row r="8" spans="2:33" ht="39.75" customHeight="1">
      <c r="B8" s="11"/>
      <c r="C8" s="199" t="s">
        <v>6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76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11"/>
    </row>
    <row r="9" spans="2:33" ht="15.75">
      <c r="B9" s="11"/>
      <c r="C9" s="12" t="s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8</v>
      </c>
      <c r="D10" s="13"/>
      <c r="E10" s="13"/>
      <c r="F10" s="201" t="s">
        <v>78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28"/>
      <c r="U10" s="229" t="s">
        <v>81</v>
      </c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17"/>
    </row>
    <row r="11" spans="2:33" ht="15.75">
      <c r="B11" s="15"/>
      <c r="C11" s="16" t="s">
        <v>9</v>
      </c>
      <c r="D11" s="13"/>
      <c r="E11" s="13"/>
      <c r="F11" s="11"/>
      <c r="G11" s="201" t="s">
        <v>79</v>
      </c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17"/>
    </row>
    <row r="12" spans="2:33">
      <c r="B12" s="15"/>
      <c r="C12" s="202" t="s">
        <v>10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17"/>
    </row>
    <row r="13" spans="2:33" ht="15.75">
      <c r="B13" s="15"/>
      <c r="C13" s="203" t="s">
        <v>80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17"/>
    </row>
    <row r="14" spans="2:33">
      <c r="B14" s="15"/>
      <c r="C14" s="233" t="s">
        <v>11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18"/>
    </row>
    <row r="15" spans="2:33" ht="15.75">
      <c r="B15" s="1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5" t="s">
        <v>12</v>
      </c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04" t="s">
        <v>13</v>
      </c>
      <c r="C17" s="207" t="s">
        <v>14</v>
      </c>
      <c r="D17" s="210" t="s">
        <v>15</v>
      </c>
      <c r="E17" s="211"/>
      <c r="F17" s="211"/>
      <c r="G17" s="211"/>
      <c r="H17" s="211"/>
      <c r="I17" s="211"/>
      <c r="J17" s="212"/>
      <c r="K17" s="210" t="s">
        <v>16</v>
      </c>
      <c r="L17" s="211"/>
      <c r="M17" s="211"/>
      <c r="N17" s="211"/>
      <c r="O17" s="211"/>
      <c r="P17" s="211"/>
      <c r="Q17" s="212"/>
      <c r="R17" s="210" t="s">
        <v>17</v>
      </c>
      <c r="S17" s="211"/>
      <c r="T17" s="211"/>
      <c r="U17" s="211"/>
      <c r="V17" s="211"/>
      <c r="W17" s="211"/>
      <c r="X17" s="212"/>
      <c r="Y17" s="210" t="s">
        <v>18</v>
      </c>
      <c r="Z17" s="211"/>
      <c r="AA17" s="211"/>
      <c r="AB17" s="211"/>
      <c r="AC17" s="211"/>
      <c r="AD17" s="211"/>
      <c r="AE17" s="212"/>
      <c r="AF17" s="222" t="s">
        <v>19</v>
      </c>
      <c r="AG17" s="213" t="s">
        <v>20</v>
      </c>
    </row>
    <row r="18" spans="2:33" ht="29.25" customHeight="1">
      <c r="B18" s="205"/>
      <c r="C18" s="208"/>
      <c r="D18" s="216" t="s">
        <v>21</v>
      </c>
      <c r="E18" s="217"/>
      <c r="F18" s="218" t="s">
        <v>22</v>
      </c>
      <c r="G18" s="219"/>
      <c r="H18" s="219"/>
      <c r="I18" s="217"/>
      <c r="J18" s="220" t="s">
        <v>23</v>
      </c>
      <c r="K18" s="216" t="s">
        <v>21</v>
      </c>
      <c r="L18" s="217"/>
      <c r="M18" s="218" t="s">
        <v>22</v>
      </c>
      <c r="N18" s="219"/>
      <c r="O18" s="219"/>
      <c r="P18" s="217"/>
      <c r="Q18" s="220" t="s">
        <v>23</v>
      </c>
      <c r="R18" s="216" t="s">
        <v>21</v>
      </c>
      <c r="S18" s="217"/>
      <c r="T18" s="218" t="s">
        <v>22</v>
      </c>
      <c r="U18" s="219"/>
      <c r="V18" s="219"/>
      <c r="W18" s="217"/>
      <c r="X18" s="220" t="s">
        <v>23</v>
      </c>
      <c r="Y18" s="216" t="s">
        <v>21</v>
      </c>
      <c r="Z18" s="217"/>
      <c r="AA18" s="218" t="s">
        <v>22</v>
      </c>
      <c r="AB18" s="219"/>
      <c r="AC18" s="219"/>
      <c r="AD18" s="217"/>
      <c r="AE18" s="220" t="s">
        <v>23</v>
      </c>
      <c r="AF18" s="223"/>
      <c r="AG18" s="214"/>
    </row>
    <row r="19" spans="2:33" ht="108">
      <c r="B19" s="206"/>
      <c r="C19" s="209"/>
      <c r="D19" s="19" t="s">
        <v>24</v>
      </c>
      <c r="E19" s="20" t="s">
        <v>25</v>
      </c>
      <c r="F19" s="20" t="s">
        <v>26</v>
      </c>
      <c r="G19" s="20" t="s">
        <v>27</v>
      </c>
      <c r="H19" s="20" t="s">
        <v>28</v>
      </c>
      <c r="I19" s="21" t="s">
        <v>29</v>
      </c>
      <c r="J19" s="221"/>
      <c r="K19" s="19" t="s">
        <v>24</v>
      </c>
      <c r="L19" s="20" t="s">
        <v>25</v>
      </c>
      <c r="M19" s="20" t="s">
        <v>26</v>
      </c>
      <c r="N19" s="20" t="s">
        <v>27</v>
      </c>
      <c r="O19" s="20" t="s">
        <v>28</v>
      </c>
      <c r="P19" s="21" t="s">
        <v>29</v>
      </c>
      <c r="Q19" s="221"/>
      <c r="R19" s="19" t="s">
        <v>24</v>
      </c>
      <c r="S19" s="20" t="s">
        <v>25</v>
      </c>
      <c r="T19" s="20" t="s">
        <v>26</v>
      </c>
      <c r="U19" s="20" t="s">
        <v>27</v>
      </c>
      <c r="V19" s="20" t="s">
        <v>28</v>
      </c>
      <c r="W19" s="21" t="s">
        <v>29</v>
      </c>
      <c r="X19" s="221"/>
      <c r="Y19" s="19" t="s">
        <v>24</v>
      </c>
      <c r="Z19" s="20" t="s">
        <v>25</v>
      </c>
      <c r="AA19" s="20" t="s">
        <v>26</v>
      </c>
      <c r="AB19" s="20" t="s">
        <v>27</v>
      </c>
      <c r="AC19" s="20" t="s">
        <v>28</v>
      </c>
      <c r="AD19" s="21" t="s">
        <v>29</v>
      </c>
      <c r="AE19" s="221"/>
      <c r="AF19" s="224"/>
      <c r="AG19" s="215"/>
    </row>
    <row r="20" spans="2:33" ht="15.75" thickBot="1">
      <c r="B20" s="22" t="s">
        <v>30</v>
      </c>
      <c r="C20" s="23" t="s">
        <v>31</v>
      </c>
      <c r="D20" s="24" t="s">
        <v>32</v>
      </c>
      <c r="E20" s="25" t="s">
        <v>33</v>
      </c>
      <c r="F20" s="25" t="s">
        <v>34</v>
      </c>
      <c r="G20" s="25" t="s">
        <v>35</v>
      </c>
      <c r="H20" s="25" t="s">
        <v>36</v>
      </c>
      <c r="I20" s="26" t="s">
        <v>37</v>
      </c>
      <c r="J20" s="27" t="s">
        <v>38</v>
      </c>
      <c r="K20" s="28" t="s">
        <v>39</v>
      </c>
      <c r="L20" s="25" t="s">
        <v>40</v>
      </c>
      <c r="M20" s="25" t="s">
        <v>41</v>
      </c>
      <c r="N20" s="25" t="s">
        <v>42</v>
      </c>
      <c r="O20" s="25" t="s">
        <v>43</v>
      </c>
      <c r="P20" s="25" t="s">
        <v>44</v>
      </c>
      <c r="Q20" s="29" t="s">
        <v>45</v>
      </c>
      <c r="R20" s="24" t="s">
        <v>46</v>
      </c>
      <c r="S20" s="25" t="s">
        <v>47</v>
      </c>
      <c r="T20" s="25" t="s">
        <v>48</v>
      </c>
      <c r="U20" s="25" t="s">
        <v>49</v>
      </c>
      <c r="V20" s="25" t="s">
        <v>50</v>
      </c>
      <c r="W20" s="25" t="s">
        <v>51</v>
      </c>
      <c r="X20" s="30">
        <v>185</v>
      </c>
      <c r="Y20" s="24" t="s">
        <v>52</v>
      </c>
      <c r="Z20" s="25" t="s">
        <v>53</v>
      </c>
      <c r="AA20" s="31" t="s">
        <v>54</v>
      </c>
      <c r="AB20" s="31" t="s">
        <v>55</v>
      </c>
      <c r="AC20" s="31" t="s">
        <v>56</v>
      </c>
      <c r="AD20" s="32">
        <v>240</v>
      </c>
      <c r="AE20" s="33">
        <v>245</v>
      </c>
      <c r="AF20" s="34" t="s">
        <v>57</v>
      </c>
      <c r="AG20" s="35" t="s">
        <v>58</v>
      </c>
    </row>
    <row r="21" spans="2:33">
      <c r="B21" s="36" t="s">
        <v>59</v>
      </c>
      <c r="C21" s="37" t="s">
        <v>60</v>
      </c>
      <c r="D21" s="38"/>
      <c r="E21" s="39"/>
      <c r="F21" s="39"/>
      <c r="G21" s="39">
        <v>11.353550900194765</v>
      </c>
      <c r="H21" s="39"/>
      <c r="I21" s="40">
        <v>6.7314331860719205</v>
      </c>
      <c r="J21" s="41">
        <f t="shared" ref="J21:J28" si="0">SUM(D21:I21)</f>
        <v>18.084984086266687</v>
      </c>
      <c r="K21" s="42"/>
      <c r="L21" s="43"/>
      <c r="M21" s="43"/>
      <c r="N21" s="43">
        <v>9.0792836444824471E-2</v>
      </c>
      <c r="O21" s="43"/>
      <c r="P21" s="44">
        <v>0.19639352049783859</v>
      </c>
      <c r="Q21" s="45">
        <f t="shared" ref="Q21:Q29" si="1">SUM(K21:P21)</f>
        <v>0.28718635694266303</v>
      </c>
      <c r="R21" s="46"/>
      <c r="S21" s="47"/>
      <c r="T21" s="47"/>
      <c r="U21" s="47">
        <v>39.109763265660398</v>
      </c>
      <c r="V21" s="47"/>
      <c r="W21" s="48">
        <v>30.106249428307578</v>
      </c>
      <c r="X21" s="49">
        <f t="shared" ref="X21:X29" si="2">SUM(R21:W21)</f>
        <v>69.216012693967969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28</v>
      </c>
      <c r="AG21" s="56">
        <v>467850</v>
      </c>
    </row>
    <row r="22" spans="2:33" ht="15.75" thickBot="1">
      <c r="B22" s="57" t="s">
        <v>61</v>
      </c>
      <c r="C22" s="58" t="s">
        <v>32</v>
      </c>
      <c r="D22" s="59">
        <v>43.366627713647809</v>
      </c>
      <c r="E22" s="60">
        <v>2.1733067312716736</v>
      </c>
      <c r="F22" s="60">
        <v>0.56795211628901243</v>
      </c>
      <c r="G22" s="60">
        <v>24.352807942615552</v>
      </c>
      <c r="H22" s="60"/>
      <c r="I22" s="61">
        <v>10.847241461213244</v>
      </c>
      <c r="J22" s="62">
        <f t="shared" si="0"/>
        <v>81.307935965037288</v>
      </c>
      <c r="K22" s="63">
        <v>0.15516222507244312</v>
      </c>
      <c r="L22" s="64">
        <v>5.930739632321505E-2</v>
      </c>
      <c r="M22" s="64">
        <v>8.4347536934112396E-3</v>
      </c>
      <c r="N22" s="64">
        <v>0.12635219229490285</v>
      </c>
      <c r="O22" s="64"/>
      <c r="P22" s="65">
        <v>0.18503063987459029</v>
      </c>
      <c r="Q22" s="66">
        <f t="shared" si="1"/>
        <v>0.53428720725856249</v>
      </c>
      <c r="R22" s="67">
        <v>161.53860749377679</v>
      </c>
      <c r="S22" s="68">
        <v>8.6484971269367552</v>
      </c>
      <c r="T22" s="68">
        <v>1.6218812058109271</v>
      </c>
      <c r="U22" s="68">
        <v>98.168564683910631</v>
      </c>
      <c r="V22" s="68"/>
      <c r="W22" s="69">
        <v>29.791653844991369</v>
      </c>
      <c r="X22" s="70">
        <f t="shared" si="2"/>
        <v>299.76920435542644</v>
      </c>
      <c r="Y22" s="71"/>
      <c r="Z22" s="72">
        <v>5.206403496270961E-3</v>
      </c>
      <c r="AA22" s="73"/>
      <c r="AB22" s="73"/>
      <c r="AC22" s="73"/>
      <c r="AD22" s="74">
        <v>1.2871597548810032E-2</v>
      </c>
      <c r="AE22" s="75">
        <f t="shared" si="3"/>
        <v>1.8078001045080994E-2</v>
      </c>
      <c r="AF22" s="76">
        <v>127</v>
      </c>
      <c r="AG22" s="77">
        <v>199372.223</v>
      </c>
    </row>
    <row r="23" spans="2:33">
      <c r="B23" s="78" t="s">
        <v>62</v>
      </c>
      <c r="C23" s="37" t="s">
        <v>63</v>
      </c>
      <c r="D23" s="38">
        <v>108.79984418792456</v>
      </c>
      <c r="E23" s="39">
        <v>18.889333523348061</v>
      </c>
      <c r="F23" s="39">
        <v>3.1190632274001233</v>
      </c>
      <c r="G23" s="39">
        <v>143.68938482732412</v>
      </c>
      <c r="H23" s="39">
        <v>2.9358852311054107</v>
      </c>
      <c r="I23" s="40">
        <v>108.60958814308108</v>
      </c>
      <c r="J23" s="41">
        <f>SUM(D23:I23)</f>
        <v>386.04309914018336</v>
      </c>
      <c r="K23" s="42">
        <v>0.40273241176191155</v>
      </c>
      <c r="L23" s="43">
        <v>0.44009690751033204</v>
      </c>
      <c r="M23" s="43">
        <v>3.3759916393520495E-2</v>
      </c>
      <c r="N23" s="43">
        <v>0.49875825376466676</v>
      </c>
      <c r="O23" s="43">
        <v>2.2273526198280366E-2</v>
      </c>
      <c r="P23" s="44">
        <v>1.0766405396418222</v>
      </c>
      <c r="Q23" s="45">
        <f t="shared" si="1"/>
        <v>2.4742615552705334</v>
      </c>
      <c r="R23" s="46">
        <v>379.98362651643333</v>
      </c>
      <c r="S23" s="47">
        <v>65.907173931597114</v>
      </c>
      <c r="T23" s="47">
        <v>34.357061542664724</v>
      </c>
      <c r="U23" s="47">
        <v>548.9219471887327</v>
      </c>
      <c r="V23" s="47">
        <v>9.8580528789298505</v>
      </c>
      <c r="W23" s="48">
        <v>377.18340947828449</v>
      </c>
      <c r="X23" s="49">
        <f t="shared" si="2"/>
        <v>1416.211271536642</v>
      </c>
      <c r="Y23" s="50">
        <v>1.3130017576362169E-2</v>
      </c>
      <c r="Z23" s="51">
        <v>6.2419837537409147E-3</v>
      </c>
      <c r="AA23" s="52"/>
      <c r="AB23" s="52">
        <v>2.0453185121846944E-2</v>
      </c>
      <c r="AC23" s="52"/>
      <c r="AD23" s="53">
        <v>6.3962757113676313E-2</v>
      </c>
      <c r="AE23" s="54">
        <f t="shared" si="3"/>
        <v>0.10378794356562634</v>
      </c>
      <c r="AF23" s="79">
        <f>SUM(AF24,AF25)</f>
        <v>3136</v>
      </c>
      <c r="AG23" s="80">
        <f>SUM(AG24,AG25)</f>
        <v>463859.09</v>
      </c>
    </row>
    <row r="24" spans="2:33" ht="25.5">
      <c r="B24" s="81" t="s">
        <v>64</v>
      </c>
      <c r="C24" s="82" t="s">
        <v>33</v>
      </c>
      <c r="D24" s="83">
        <v>69.882576096687558</v>
      </c>
      <c r="E24" s="84">
        <v>19.041758057296331</v>
      </c>
      <c r="F24" s="84">
        <v>2.4141114592658908</v>
      </c>
      <c r="G24" s="84">
        <v>48.225335720680391</v>
      </c>
      <c r="H24" s="84">
        <v>3.3290650179051031</v>
      </c>
      <c r="I24" s="85">
        <v>69.443850716204125</v>
      </c>
      <c r="J24" s="86">
        <f t="shared" si="0"/>
        <v>212.33669706803943</v>
      </c>
      <c r="K24" s="87">
        <v>0.26317983437779768</v>
      </c>
      <c r="L24" s="88">
        <v>0.47038943598925692</v>
      </c>
      <c r="M24" s="88">
        <v>2.2764659803043867E-2</v>
      </c>
      <c r="N24" s="88">
        <v>0.33509679946284693</v>
      </c>
      <c r="O24" s="88">
        <v>2.6244964189794093E-2</v>
      </c>
      <c r="P24" s="89">
        <v>0.95660810205908686</v>
      </c>
      <c r="Q24" s="90">
        <f t="shared" si="1"/>
        <v>2.0742837958818265</v>
      </c>
      <c r="R24" s="91">
        <v>188.12347752012536</v>
      </c>
      <c r="S24" s="92">
        <v>47.821003361577773</v>
      </c>
      <c r="T24" s="92">
        <v>27.653709025115127</v>
      </c>
      <c r="U24" s="92">
        <v>142.14984197180868</v>
      </c>
      <c r="V24" s="92">
        <v>7.4923271737856307</v>
      </c>
      <c r="W24" s="93">
        <v>166.86968537600052</v>
      </c>
      <c r="X24" s="94">
        <f t="shared" si="2"/>
        <v>580.11004442841318</v>
      </c>
      <c r="Y24" s="95">
        <v>1.0068822739480753E-2</v>
      </c>
      <c r="Z24" s="96">
        <v>4.6609221128021483E-3</v>
      </c>
      <c r="AA24" s="97"/>
      <c r="AB24" s="97">
        <v>1.048287824529991E-2</v>
      </c>
      <c r="AC24" s="97"/>
      <c r="AD24" s="98">
        <v>6.9485787824529993E-2</v>
      </c>
      <c r="AE24" s="99">
        <f t="shared" si="3"/>
        <v>9.46984109221128E-2</v>
      </c>
      <c r="AF24" s="100">
        <v>1495</v>
      </c>
      <c r="AG24" s="101">
        <v>326877.88800000004</v>
      </c>
    </row>
    <row r="25" spans="2:33" ht="15.75" thickBot="1">
      <c r="B25" s="102" t="s">
        <v>65</v>
      </c>
      <c r="C25" s="58" t="s">
        <v>66</v>
      </c>
      <c r="D25" s="59">
        <v>191.19145911688926</v>
      </c>
      <c r="E25" s="60">
        <v>18.566636064796992</v>
      </c>
      <c r="F25" s="60">
        <v>4.6115142002546863</v>
      </c>
      <c r="G25" s="60">
        <v>345.79599609085795</v>
      </c>
      <c r="H25" s="60">
        <v>2.1034856516717504</v>
      </c>
      <c r="I25" s="61">
        <v>191.52723665116829</v>
      </c>
      <c r="J25" s="62">
        <f t="shared" si="0"/>
        <v>753.79632777563904</v>
      </c>
      <c r="K25" s="63">
        <v>0.69817869517576336</v>
      </c>
      <c r="L25" s="64">
        <v>0.37596469926259368</v>
      </c>
      <c r="M25" s="64">
        <v>5.7037936446826781E-2</v>
      </c>
      <c r="N25" s="64">
        <v>0.84524535789380162</v>
      </c>
      <c r="O25" s="64">
        <v>1.3865608434270146E-2</v>
      </c>
      <c r="P25" s="65">
        <v>1.330760801966417</v>
      </c>
      <c r="Q25" s="66">
        <f t="shared" si="1"/>
        <v>3.3210530991796725</v>
      </c>
      <c r="R25" s="67">
        <v>191.86014899630646</v>
      </c>
      <c r="S25" s="68">
        <v>18.086170570019238</v>
      </c>
      <c r="T25" s="68">
        <v>6.7033525175496322</v>
      </c>
      <c r="U25" s="68">
        <v>406.77210521692541</v>
      </c>
      <c r="V25" s="68">
        <v>2.3657257051442309</v>
      </c>
      <c r="W25" s="69">
        <v>210.31372410228769</v>
      </c>
      <c r="X25" s="70">
        <f t="shared" si="2"/>
        <v>836.10122710823259</v>
      </c>
      <c r="Y25" s="71">
        <v>1.9610862676577724E-2</v>
      </c>
      <c r="Z25" s="72">
        <v>9.5892439363875967E-3</v>
      </c>
      <c r="AA25" s="73"/>
      <c r="AB25" s="73">
        <v>4.1561287647703379E-2</v>
      </c>
      <c r="AC25" s="73"/>
      <c r="AD25" s="74">
        <v>5.2269967719963277E-2</v>
      </c>
      <c r="AE25" s="75">
        <f t="shared" si="3"/>
        <v>0.12303136198063197</v>
      </c>
      <c r="AF25" s="76">
        <v>1641</v>
      </c>
      <c r="AG25" s="77">
        <v>136981.20199999999</v>
      </c>
    </row>
    <row r="26" spans="2:33">
      <c r="B26" s="103" t="s">
        <v>67</v>
      </c>
      <c r="C26" s="104" t="s">
        <v>34</v>
      </c>
      <c r="D26" s="105">
        <v>17.564577454752744</v>
      </c>
      <c r="E26" s="106">
        <v>4.3903529523538074</v>
      </c>
      <c r="F26" s="106">
        <v>1.6995753170870742</v>
      </c>
      <c r="G26" s="106">
        <v>9.4885715642962332</v>
      </c>
      <c r="H26" s="106">
        <v>0.2559612369958672</v>
      </c>
      <c r="I26" s="107">
        <v>19.515827276613937</v>
      </c>
      <c r="J26" s="108">
        <f t="shared" si="0"/>
        <v>52.914865802099669</v>
      </c>
      <c r="K26" s="109">
        <v>7.1930074580780004E-2</v>
      </c>
      <c r="L26" s="110">
        <v>2.3892451665004037E-2</v>
      </c>
      <c r="M26" s="110">
        <v>3.2775640112108685E-2</v>
      </c>
      <c r="N26" s="110">
        <v>3.1124412141941001E-2</v>
      </c>
      <c r="O26" s="110">
        <v>9.8997672319604759E-4</v>
      </c>
      <c r="P26" s="111">
        <v>0.16627998669896918</v>
      </c>
      <c r="Q26" s="112">
        <f t="shared" si="1"/>
        <v>0.32699254192199895</v>
      </c>
      <c r="R26" s="113">
        <v>48.455063445048282</v>
      </c>
      <c r="S26" s="114">
        <v>11.310507346966169</v>
      </c>
      <c r="T26" s="114">
        <v>4.6939598537859331</v>
      </c>
      <c r="U26" s="114">
        <v>26.986010374031508</v>
      </c>
      <c r="V26" s="114">
        <v>0.68035368252622208</v>
      </c>
      <c r="W26" s="115">
        <v>53.190445487325981</v>
      </c>
      <c r="X26" s="116">
        <f t="shared" si="2"/>
        <v>145.3163401896841</v>
      </c>
      <c r="Y26" s="117"/>
      <c r="Z26" s="118"/>
      <c r="AA26" s="119"/>
      <c r="AB26" s="119"/>
      <c r="AC26" s="119"/>
      <c r="AD26" s="120">
        <v>1.5201178091302075E-5</v>
      </c>
      <c r="AE26" s="121">
        <f t="shared" si="3"/>
        <v>1.5201178091302075E-5</v>
      </c>
      <c r="AF26" s="79">
        <f>SUM(AF27,AF28)</f>
        <v>522984</v>
      </c>
      <c r="AG26" s="80">
        <f>SUM(AG27,AG28)</f>
        <v>1434080</v>
      </c>
    </row>
    <row r="27" spans="2:33" ht="25.5">
      <c r="B27" s="81" t="s">
        <v>64</v>
      </c>
      <c r="C27" s="82" t="s">
        <v>68</v>
      </c>
      <c r="D27" s="83">
        <v>16.544855080572962</v>
      </c>
      <c r="E27" s="84">
        <v>3.5350464413607878</v>
      </c>
      <c r="F27" s="84">
        <v>2.0458510519247985</v>
      </c>
      <c r="G27" s="84">
        <v>9.2840924350940011</v>
      </c>
      <c r="H27" s="84">
        <v>0.21028424350940017</v>
      </c>
      <c r="I27" s="85">
        <v>17.921133616830797</v>
      </c>
      <c r="J27" s="86">
        <f t="shared" si="0"/>
        <v>49.541262869292751</v>
      </c>
      <c r="K27" s="87">
        <v>7.6239368845120864E-2</v>
      </c>
      <c r="L27" s="88">
        <v>1.9745971351835274E-2</v>
      </c>
      <c r="M27" s="88">
        <v>3.8207811101163829E-2</v>
      </c>
      <c r="N27" s="88">
        <v>2.5145478961504028E-2</v>
      </c>
      <c r="O27" s="88">
        <v>9.400179051029543E-4</v>
      </c>
      <c r="P27" s="89">
        <v>0.14552931960608773</v>
      </c>
      <c r="Q27" s="90">
        <f t="shared" si="1"/>
        <v>0.30580796777081465</v>
      </c>
      <c r="R27" s="91">
        <v>33.53716934045508</v>
      </c>
      <c r="S27" s="92">
        <v>6.4354126694299252</v>
      </c>
      <c r="T27" s="92">
        <v>4.0027700270532733</v>
      </c>
      <c r="U27" s="92">
        <v>19.538568064567038</v>
      </c>
      <c r="V27" s="92">
        <v>0.38903661020496805</v>
      </c>
      <c r="W27" s="93">
        <v>35.214433509689883</v>
      </c>
      <c r="X27" s="94">
        <f t="shared" si="2"/>
        <v>99.117390221400171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355790</v>
      </c>
      <c r="AG27" s="101">
        <v>1021259.919</v>
      </c>
    </row>
    <row r="28" spans="2:33" ht="15.75" thickBot="1">
      <c r="B28" s="102" t="s">
        <v>65</v>
      </c>
      <c r="C28" s="26" t="s">
        <v>35</v>
      </c>
      <c r="D28" s="123">
        <v>19.723428199129327</v>
      </c>
      <c r="E28" s="124">
        <v>6.2011194361358726</v>
      </c>
      <c r="F28" s="124">
        <v>0.96647614534900939</v>
      </c>
      <c r="G28" s="124">
        <v>9.9214736280984397</v>
      </c>
      <c r="H28" s="124">
        <v>0.35266384339739981</v>
      </c>
      <c r="I28" s="125">
        <v>22.891947759647</v>
      </c>
      <c r="J28" s="126">
        <f t="shared" si="0"/>
        <v>60.057109011757049</v>
      </c>
      <c r="K28" s="127">
        <v>6.2806882459205737E-2</v>
      </c>
      <c r="L28" s="128">
        <v>3.267095092842124E-2</v>
      </c>
      <c r="M28" s="128">
        <v>2.1275209524091569E-2</v>
      </c>
      <c r="N28" s="128">
        <v>4.3782391091894454E-2</v>
      </c>
      <c r="O28" s="128">
        <v>1.09574436580093E-3</v>
      </c>
      <c r="P28" s="129">
        <v>0.21021115290076109</v>
      </c>
      <c r="Q28" s="130">
        <f t="shared" si="1"/>
        <v>0.37184233127017496</v>
      </c>
      <c r="R28" s="131">
        <v>14.91789410459295</v>
      </c>
      <c r="S28" s="132">
        <v>4.8750946775363042</v>
      </c>
      <c r="T28" s="132">
        <v>0.69118982673267482</v>
      </c>
      <c r="U28" s="132">
        <v>7.4474423094645292</v>
      </c>
      <c r="V28" s="132">
        <v>0.29131707232125398</v>
      </c>
      <c r="W28" s="133">
        <v>17.976011977636567</v>
      </c>
      <c r="X28" s="134">
        <f t="shared" si="2"/>
        <v>46.198949968284282</v>
      </c>
      <c r="Y28" s="135"/>
      <c r="Z28" s="136"/>
      <c r="AA28" s="137"/>
      <c r="AB28" s="137"/>
      <c r="AC28" s="137"/>
      <c r="AD28" s="138">
        <v>4.7383540142742915E-5</v>
      </c>
      <c r="AE28" s="139">
        <f t="shared" si="3"/>
        <v>4.7383540142742915E-5</v>
      </c>
      <c r="AF28" s="140">
        <v>167194</v>
      </c>
      <c r="AG28" s="141">
        <v>412820.08100000001</v>
      </c>
    </row>
    <row r="29" spans="2:33" ht="15.75" thickBot="1">
      <c r="B29" s="142" t="s">
        <v>69</v>
      </c>
      <c r="C29" s="143" t="s">
        <v>70</v>
      </c>
      <c r="D29" s="144">
        <f t="shared" ref="D29:I29" si="4">SUM(D21,D22,D23,D26)</f>
        <v>169.73104935632512</v>
      </c>
      <c r="E29" s="145">
        <f t="shared" si="4"/>
        <v>25.452993206973542</v>
      </c>
      <c r="F29" s="145">
        <f t="shared" si="4"/>
        <v>5.3865906607762097</v>
      </c>
      <c r="G29" s="145">
        <f t="shared" si="4"/>
        <v>188.88431523443066</v>
      </c>
      <c r="H29" s="145">
        <f t="shared" si="4"/>
        <v>3.1918464681012777</v>
      </c>
      <c r="I29" s="145">
        <f t="shared" si="4"/>
        <v>145.7040900669802</v>
      </c>
      <c r="J29" s="146">
        <f>SUM(D29:I29)</f>
        <v>538.35088499358699</v>
      </c>
      <c r="K29" s="147">
        <f t="shared" ref="K29:P29" si="5">SUM(K21,K22,K23,K26)</f>
        <v>0.62982471141513474</v>
      </c>
      <c r="L29" s="148">
        <f t="shared" si="5"/>
        <v>0.52329675549855115</v>
      </c>
      <c r="M29" s="148">
        <f t="shared" si="5"/>
        <v>7.4970310199040421E-2</v>
      </c>
      <c r="N29" s="148">
        <f t="shared" si="5"/>
        <v>0.74702769464633501</v>
      </c>
      <c r="O29" s="148">
        <f t="shared" si="5"/>
        <v>2.3263502921476414E-2</v>
      </c>
      <c r="P29" s="148">
        <f t="shared" si="5"/>
        <v>1.6243446867132203</v>
      </c>
      <c r="Q29" s="149">
        <f t="shared" si="1"/>
        <v>3.6227276613937582</v>
      </c>
      <c r="R29" s="150">
        <f t="shared" ref="R29:W29" si="6">SUM(R21,R22,R23,R26)</f>
        <v>589.97729745525839</v>
      </c>
      <c r="S29" s="151">
        <f t="shared" si="6"/>
        <v>85.866178405500051</v>
      </c>
      <c r="T29" s="151">
        <f t="shared" si="6"/>
        <v>40.672902602261587</v>
      </c>
      <c r="U29" s="151">
        <f t="shared" si="6"/>
        <v>713.18628551233519</v>
      </c>
      <c r="V29" s="151">
        <f t="shared" si="6"/>
        <v>10.538406561456073</v>
      </c>
      <c r="W29" s="151">
        <f t="shared" si="6"/>
        <v>490.2717582389094</v>
      </c>
      <c r="X29" s="152">
        <f t="shared" si="2"/>
        <v>1930.5128287757207</v>
      </c>
      <c r="Y29" s="153">
        <f t="shared" ref="Y29:AD29" si="7">SUM(Y21,Y22,Y23,Y26)</f>
        <v>1.3130017576362169E-2</v>
      </c>
      <c r="Z29" s="154">
        <f t="shared" si="7"/>
        <v>1.1448387250011877E-2</v>
      </c>
      <c r="AA29" s="154">
        <f t="shared" si="7"/>
        <v>0</v>
      </c>
      <c r="AB29" s="154">
        <f t="shared" si="7"/>
        <v>2.0453185121846944E-2</v>
      </c>
      <c r="AC29" s="154">
        <f t="shared" si="7"/>
        <v>0</v>
      </c>
      <c r="AD29" s="154">
        <f t="shared" si="7"/>
        <v>7.6849555840577649E-2</v>
      </c>
      <c r="AE29" s="155">
        <f t="shared" si="3"/>
        <v>0.12188114578879863</v>
      </c>
      <c r="AF29" s="156">
        <f>SUM(AF21,AF22,AF23,AF26)</f>
        <v>526275</v>
      </c>
      <c r="AG29" s="157">
        <f>SUM(AG21,AG22,AG23,AG26)</f>
        <v>2565161.3130000001</v>
      </c>
    </row>
    <row r="30" spans="2:33" ht="15.75" thickTop="1">
      <c r="B30" s="158" t="s">
        <v>71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72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39.75" customHeight="1">
      <c r="B31" s="161"/>
      <c r="C31" s="162" t="s">
        <v>73</v>
      </c>
      <c r="D31" s="163"/>
      <c r="E31" s="163"/>
      <c r="F31" s="164"/>
      <c r="G31" s="230"/>
      <c r="H31" s="230"/>
      <c r="I31" s="230"/>
      <c r="J31" s="230"/>
      <c r="K31" s="230"/>
      <c r="L31" s="161"/>
      <c r="M31" s="161"/>
      <c r="N31" s="161"/>
      <c r="O31" s="161"/>
      <c r="P31" s="161"/>
      <c r="Q31" s="161"/>
      <c r="R31" s="161"/>
      <c r="S31" s="161"/>
      <c r="T31" s="16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/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/>
      <c r="AA32" s="170"/>
      <c r="AB32" s="170"/>
      <c r="AC32" s="170"/>
      <c r="AD32" s="170"/>
      <c r="AE32" s="170"/>
      <c r="AF32" s="170"/>
      <c r="AG32" s="170"/>
    </row>
    <row r="33" spans="2:33" ht="32.25" customHeight="1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74</v>
      </c>
      <c r="D34" s="175"/>
      <c r="E34" s="175"/>
      <c r="F34" s="232"/>
      <c r="G34" s="232"/>
      <c r="H34" s="232"/>
      <c r="I34" s="232"/>
      <c r="J34" s="232"/>
      <c r="K34" s="232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31.5" customHeight="1">
      <c r="B35" s="166"/>
      <c r="C35" s="178"/>
      <c r="D35" s="179"/>
      <c r="E35" s="178"/>
      <c r="F35" s="180"/>
      <c r="G35" s="181"/>
      <c r="H35" s="225"/>
      <c r="I35" s="225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75</v>
      </c>
      <c r="D36" s="188"/>
      <c r="E36" s="226"/>
      <c r="F36" s="226"/>
      <c r="G36" s="226"/>
      <c r="H36" s="226"/>
      <c r="I36" s="226"/>
      <c r="J36" s="226"/>
      <c r="K36" s="226"/>
      <c r="L36" s="162"/>
      <c r="M36" s="162"/>
      <c r="N36" s="226"/>
      <c r="O36" s="226"/>
      <c r="P36" s="226"/>
      <c r="Q36" s="226"/>
      <c r="R36" s="226"/>
      <c r="S36" s="226"/>
      <c r="T36" s="162"/>
      <c r="U36" s="162"/>
      <c r="V36" s="162"/>
      <c r="W36" s="162"/>
      <c r="X36" s="227"/>
      <c r="Y36" s="226"/>
      <c r="Z36" s="226"/>
      <c r="AA36" s="226"/>
      <c r="AB36" s="226"/>
      <c r="AC36" s="226"/>
      <c r="AD36" s="226"/>
      <c r="AE36" s="226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B17:B19"/>
    <mergeCell ref="C17:C19"/>
    <mergeCell ref="D17:J17"/>
    <mergeCell ref="K17:Q17"/>
    <mergeCell ref="R17:X17"/>
    <mergeCell ref="C8:T8"/>
    <mergeCell ref="U8:AF8"/>
    <mergeCell ref="G11:AF11"/>
    <mergeCell ref="C12:AF12"/>
    <mergeCell ref="C13:AF13"/>
    <mergeCell ref="C7:T7"/>
    <mergeCell ref="U7:AF7"/>
    <mergeCell ref="AB2:AG2"/>
    <mergeCell ref="B3:AG3"/>
    <mergeCell ref="B4:AG4"/>
    <mergeCell ref="O5:Q5"/>
    <mergeCell ref="O6:Q6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2021-04-29T10:56:03Z</dcterms:modified>
</cp:coreProperties>
</file>