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<sst xmlns="http://schemas.openxmlformats.org/spreadsheetml/2006/main" count="116" uniqueCount="83">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</sst>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zoomScale="85" zoomScaleNormal="85" workbookViewId="0">
      <selection activeCell="V33" sqref="V33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1" t="s">
        <v>77</v>
      </c>
      <c r="AC2" s="231"/>
      <c r="AD2" s="231"/>
      <c r="AE2" s="231"/>
      <c r="AF2" s="231"/>
      <c r="AG2" s="231"/>
    </row>
    <row r="3" spans="2:33" ht="18.75">
      <c r="B3" s="232" t="s">
        <v>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2:33" ht="18.75">
      <c r="B4" s="233" t="s">
        <v>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4" t="s">
        <v>82</v>
      </c>
      <c r="P5" s="234"/>
      <c r="Q5" s="234"/>
      <c r="R5" s="5">
        <v>2020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5"/>
      <c r="P6" s="235"/>
      <c r="Q6" s="235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0" t="s">
        <v>4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 t="s">
        <v>5</v>
      </c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11"/>
    </row>
    <row r="8" spans="2:33" ht="39.75" customHeight="1">
      <c r="B8" s="11"/>
      <c r="C8" s="226" t="s">
        <v>6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7" t="s">
        <v>76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196" t="s">
        <v>78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198" t="s">
        <v>81</v>
      </c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7"/>
    </row>
    <row r="11" spans="2:33" ht="15.75">
      <c r="B11" s="15"/>
      <c r="C11" s="16" t="s">
        <v>9</v>
      </c>
      <c r="D11" s="13"/>
      <c r="E11" s="13"/>
      <c r="F11" s="11"/>
      <c r="G11" s="196" t="s">
        <v>79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7"/>
    </row>
    <row r="12" spans="2:33">
      <c r="B12" s="15"/>
      <c r="C12" s="228" t="s">
        <v>10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17"/>
    </row>
    <row r="13" spans="2:33" ht="15.75">
      <c r="B13" s="15"/>
      <c r="C13" s="229" t="s">
        <v>80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17"/>
    </row>
    <row r="14" spans="2:33">
      <c r="B14" s="15"/>
      <c r="C14" s="208" t="s">
        <v>11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18"/>
    </row>
    <row r="15" spans="2:33" ht="15.75">
      <c r="B15" s="1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0" t="s">
        <v>12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0" t="s">
        <v>13</v>
      </c>
      <c r="C17" s="223" t="s">
        <v>14</v>
      </c>
      <c r="D17" s="214" t="s">
        <v>15</v>
      </c>
      <c r="E17" s="215"/>
      <c r="F17" s="215"/>
      <c r="G17" s="215"/>
      <c r="H17" s="215"/>
      <c r="I17" s="215"/>
      <c r="J17" s="216"/>
      <c r="K17" s="214" t="s">
        <v>16</v>
      </c>
      <c r="L17" s="215"/>
      <c r="M17" s="215"/>
      <c r="N17" s="215"/>
      <c r="O17" s="215"/>
      <c r="P17" s="215"/>
      <c r="Q17" s="216"/>
      <c r="R17" s="214" t="s">
        <v>17</v>
      </c>
      <c r="S17" s="215"/>
      <c r="T17" s="215"/>
      <c r="U17" s="215"/>
      <c r="V17" s="215"/>
      <c r="W17" s="215"/>
      <c r="X17" s="216"/>
      <c r="Y17" s="214" t="s">
        <v>18</v>
      </c>
      <c r="Z17" s="215"/>
      <c r="AA17" s="215"/>
      <c r="AB17" s="215"/>
      <c r="AC17" s="215"/>
      <c r="AD17" s="215"/>
      <c r="AE17" s="216"/>
      <c r="AF17" s="217" t="s">
        <v>19</v>
      </c>
      <c r="AG17" s="211" t="s">
        <v>20</v>
      </c>
    </row>
    <row r="18" spans="2:33" ht="29.25" customHeight="1">
      <c r="B18" s="221"/>
      <c r="C18" s="224"/>
      <c r="D18" s="199" t="s">
        <v>21</v>
      </c>
      <c r="E18" s="200"/>
      <c r="F18" s="201" t="s">
        <v>22</v>
      </c>
      <c r="G18" s="202"/>
      <c r="H18" s="202"/>
      <c r="I18" s="200"/>
      <c r="J18" s="203" t="s">
        <v>23</v>
      </c>
      <c r="K18" s="199" t="s">
        <v>21</v>
      </c>
      <c r="L18" s="200"/>
      <c r="M18" s="201" t="s">
        <v>22</v>
      </c>
      <c r="N18" s="202"/>
      <c r="O18" s="202"/>
      <c r="P18" s="200"/>
      <c r="Q18" s="203" t="s">
        <v>23</v>
      </c>
      <c r="R18" s="199" t="s">
        <v>21</v>
      </c>
      <c r="S18" s="200"/>
      <c r="T18" s="201" t="s">
        <v>22</v>
      </c>
      <c r="U18" s="202"/>
      <c r="V18" s="202"/>
      <c r="W18" s="200"/>
      <c r="X18" s="203" t="s">
        <v>23</v>
      </c>
      <c r="Y18" s="199" t="s">
        <v>21</v>
      </c>
      <c r="Z18" s="200"/>
      <c r="AA18" s="201" t="s">
        <v>22</v>
      </c>
      <c r="AB18" s="202"/>
      <c r="AC18" s="202"/>
      <c r="AD18" s="200"/>
      <c r="AE18" s="203" t="s">
        <v>23</v>
      </c>
      <c r="AF18" s="218"/>
      <c r="AG18" s="212"/>
    </row>
    <row r="19" spans="2:33" ht="108">
      <c r="B19" s="222"/>
      <c r="C19" s="225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04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04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04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04"/>
      <c r="AF19" s="219"/>
      <c r="AG19" s="213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>
        <v>3.3221604674362264</v>
      </c>
      <c r="E21" s="39">
        <v>0.19901572371858819</v>
      </c>
      <c r="F21" s="39"/>
      <c r="G21" s="39">
        <v>0.60113058762054061</v>
      </c>
      <c r="H21" s="39"/>
      <c r="I21" s="40">
        <v>2.725575032064985</v>
      </c>
      <c r="J21" s="41">
        <f t="shared" ref="J21:J28" si="0">SUM(D21:I21)</f>
        <v>6.8478818108403399</v>
      </c>
      <c r="K21" s="42">
        <v>0.21295900432283502</v>
      </c>
      <c r="L21" s="43">
        <v>1.1706807277564011E-2</v>
      </c>
      <c r="M21" s="43"/>
      <c r="N21" s="43">
        <v>1.3662058809557742E-2</v>
      </c>
      <c r="O21" s="43"/>
      <c r="P21" s="44">
        <v>0.13889886466201132</v>
      </c>
      <c r="Q21" s="45">
        <f t="shared" ref="Q21:Q29" si="1">SUM(K21:P21)</f>
        <v>0.37722673507196808</v>
      </c>
      <c r="R21" s="46">
        <v>11.40608052577311</v>
      </c>
      <c r="S21" s="47">
        <v>0.49385581965259701</v>
      </c>
      <c r="T21" s="47"/>
      <c r="U21" s="47">
        <v>2.1482776850572001</v>
      </c>
      <c r="V21" s="47"/>
      <c r="W21" s="48">
        <v>8.5442515837096895</v>
      </c>
      <c r="X21" s="49">
        <f t="shared" ref="X21:X29" si="2">SUM(R21:W21)</f>
        <v>22.592465614192598</v>
      </c>
      <c r="Y21" s="50"/>
      <c r="Z21" s="51"/>
      <c r="AA21" s="52"/>
      <c r="AB21" s="52"/>
      <c r="AC21" s="52"/>
      <c r="AD21" s="53">
        <v>1.8391525343214098E-2</v>
      </c>
      <c r="AE21" s="54">
        <f t="shared" ref="AE21:AE29" si="3">SUM(Y21:AD21)</f>
        <v>1.8391525343214098E-2</v>
      </c>
      <c r="AF21" s="55">
        <v>28</v>
      </c>
      <c r="AG21" s="56">
        <v>467850</v>
      </c>
    </row>
    <row r="22" spans="2:33" ht="15.75" thickBot="1">
      <c r="B22" s="57" t="s">
        <v>61</v>
      </c>
      <c r="C22" s="58" t="s">
        <v>32</v>
      </c>
      <c r="D22" s="59">
        <v>55.649647047646191</v>
      </c>
      <c r="E22" s="60">
        <v>5.3400104508099382</v>
      </c>
      <c r="F22" s="60">
        <v>0.45679540164362736</v>
      </c>
      <c r="G22" s="60">
        <v>14.471907272813644</v>
      </c>
      <c r="H22" s="60"/>
      <c r="I22" s="61">
        <v>39.004433043560873</v>
      </c>
      <c r="J22" s="62">
        <f t="shared" si="0"/>
        <v>114.92279321647428</v>
      </c>
      <c r="K22" s="63">
        <v>0.16905800199515461</v>
      </c>
      <c r="L22" s="64">
        <v>0.20722626003515274</v>
      </c>
      <c r="M22" s="64">
        <v>1.5790223742340032E-2</v>
      </c>
      <c r="N22" s="64">
        <v>0.27747280414232101</v>
      </c>
      <c r="O22" s="64"/>
      <c r="P22" s="65">
        <v>0.67296375469098857</v>
      </c>
      <c r="Q22" s="66">
        <f t="shared" si="1"/>
        <v>1.3425110446059569</v>
      </c>
      <c r="R22" s="67">
        <v>220.72586790814108</v>
      </c>
      <c r="S22" s="68">
        <v>17.915716484929209</v>
      </c>
      <c r="T22" s="68">
        <v>2.192211559762566</v>
      </c>
      <c r="U22" s="68">
        <v>48.113326429666202</v>
      </c>
      <c r="V22" s="68"/>
      <c r="W22" s="69">
        <v>131.14782470754756</v>
      </c>
      <c r="X22" s="70">
        <f t="shared" si="2"/>
        <v>420.09494709004662</v>
      </c>
      <c r="Y22" s="71"/>
      <c r="Z22" s="72">
        <v>3.3461593273478693E-3</v>
      </c>
      <c r="AA22" s="73"/>
      <c r="AB22" s="73">
        <v>2.0350577169730654E-3</v>
      </c>
      <c r="AC22" s="73"/>
      <c r="AD22" s="74">
        <v>2.8082276376419173E-2</v>
      </c>
      <c r="AE22" s="75">
        <f t="shared" si="3"/>
        <v>3.3463493420740106E-2</v>
      </c>
      <c r="AF22" s="76">
        <v>127</v>
      </c>
      <c r="AG22" s="77">
        <v>199372.223</v>
      </c>
    </row>
    <row r="23" spans="2:33">
      <c r="B23" s="78" t="s">
        <v>62</v>
      </c>
      <c r="C23" s="37" t="s">
        <v>63</v>
      </c>
      <c r="D23" s="38">
        <v>143.80360837964943</v>
      </c>
      <c r="E23" s="39">
        <v>22.373295330388107</v>
      </c>
      <c r="F23" s="39">
        <v>4.5082551897772074</v>
      </c>
      <c r="G23" s="39">
        <v>30.787059997149779</v>
      </c>
      <c r="H23" s="39">
        <v>0.53870694978860867</v>
      </c>
      <c r="I23" s="40">
        <v>84.183020284072015</v>
      </c>
      <c r="J23" s="41">
        <f>SUM(D23:I23)</f>
        <v>286.19394613082517</v>
      </c>
      <c r="K23" s="42">
        <v>0.50334900954824002</v>
      </c>
      <c r="L23" s="43">
        <v>0.53629186261935302</v>
      </c>
      <c r="M23" s="43">
        <v>3.2289202413187022E-2</v>
      </c>
      <c r="N23" s="43">
        <v>0.22698019096479977</v>
      </c>
      <c r="O23" s="43">
        <v>9.9130682627903664E-3</v>
      </c>
      <c r="P23" s="44">
        <v>1.0663968457555462</v>
      </c>
      <c r="Q23" s="45">
        <f t="shared" si="1"/>
        <v>2.3752201795639163</v>
      </c>
      <c r="R23" s="46">
        <v>476.91720185625741</v>
      </c>
      <c r="S23" s="47">
        <v>82.346883024882558</v>
      </c>
      <c r="T23" s="47">
        <v>21.052563253292238</v>
      </c>
      <c r="U23" s="47">
        <v>126.12568547626009</v>
      </c>
      <c r="V23" s="47">
        <v>1.9650073497005991</v>
      </c>
      <c r="W23" s="48">
        <v>303.00897969457094</v>
      </c>
      <c r="X23" s="49">
        <f t="shared" si="2"/>
        <v>1011.4163206549638</v>
      </c>
      <c r="Y23" s="50">
        <v>7.2243598878913113E-3</v>
      </c>
      <c r="Z23" s="51">
        <v>3.230250344401691E-2</v>
      </c>
      <c r="AA23" s="52"/>
      <c r="AB23" s="52">
        <v>3.348059474609282E-3</v>
      </c>
      <c r="AC23" s="52"/>
      <c r="AD23" s="53">
        <v>3.2946653365635833E-2</v>
      </c>
      <c r="AE23" s="54">
        <f t="shared" si="3"/>
        <v>7.5821576172153335E-2</v>
      </c>
      <c r="AF23" s="79">
        <f>SUM(AF24,AF25)</f>
        <v>3136</v>
      </c>
      <c r="AG23" s="80">
        <f>SUM(AG24,AG25)</f>
        <v>463859.09</v>
      </c>
    </row>
    <row r="24" spans="2:33" ht="25.5">
      <c r="B24" s="81" t="s">
        <v>64</v>
      </c>
      <c r="C24" s="82" t="s">
        <v>33</v>
      </c>
      <c r="D24" s="83">
        <v>107.18278312444046</v>
      </c>
      <c r="E24" s="84">
        <v>19.997496083258728</v>
      </c>
      <c r="F24" s="84">
        <v>2.5879252461951658</v>
      </c>
      <c r="G24" s="84">
        <v>14.217986235452104</v>
      </c>
      <c r="H24" s="84">
        <v>0.67084545658012529</v>
      </c>
      <c r="I24" s="85">
        <v>60.9266730080573</v>
      </c>
      <c r="J24" s="86">
        <f t="shared" si="0"/>
        <v>205.5837091539839</v>
      </c>
      <c r="K24" s="87">
        <v>0.36131938227394805</v>
      </c>
      <c r="L24" s="88">
        <v>0.51504308415398392</v>
      </c>
      <c r="M24" s="88">
        <v>2.2358997314234557E-2</v>
      </c>
      <c r="N24" s="88">
        <v>0.14430393912264997</v>
      </c>
      <c r="O24" s="88">
        <v>1.4477954341987466E-2</v>
      </c>
      <c r="P24" s="89">
        <v>0.98256770367054613</v>
      </c>
      <c r="Q24" s="90">
        <f t="shared" si="1"/>
        <v>2.04007106087735</v>
      </c>
      <c r="R24" s="91">
        <v>264.12721545318936</v>
      </c>
      <c r="S24" s="92">
        <v>48.927914608917071</v>
      </c>
      <c r="T24" s="92">
        <v>10.035838286784481</v>
      </c>
      <c r="U24" s="92">
        <v>51.670569180464177</v>
      </c>
      <c r="V24" s="92">
        <v>1.783458367310027</v>
      </c>
      <c r="W24" s="93">
        <v>142.50628336395692</v>
      </c>
      <c r="X24" s="94">
        <f t="shared" si="2"/>
        <v>519.0512792606221</v>
      </c>
      <c r="Y24" s="95">
        <v>2.7976723366159356E-6</v>
      </c>
      <c r="Z24" s="96">
        <v>3.5759847806624889E-2</v>
      </c>
      <c r="AA24" s="97"/>
      <c r="AB24" s="97">
        <v>2.7585049239033125E-3</v>
      </c>
      <c r="AC24" s="97"/>
      <c r="AD24" s="98">
        <v>2.994908236347359E-2</v>
      </c>
      <c r="AE24" s="99">
        <f t="shared" si="3"/>
        <v>6.8470232766338401E-2</v>
      </c>
      <c r="AF24" s="100">
        <v>1495</v>
      </c>
      <c r="AG24" s="101">
        <v>326877.88800000004</v>
      </c>
    </row>
    <row r="25" spans="2:33" ht="15.75" thickBot="1">
      <c r="B25" s="102" t="s">
        <v>65</v>
      </c>
      <c r="C25" s="58" t="s">
        <v>66</v>
      </c>
      <c r="D25" s="59">
        <v>221.33343204904196</v>
      </c>
      <c r="E25" s="60">
        <v>27.403091775994312</v>
      </c>
      <c r="F25" s="60">
        <v>8.5737791334735096</v>
      </c>
      <c r="G25" s="60">
        <v>65.865389285396986</v>
      </c>
      <c r="H25" s="60">
        <v>0.25895696982260785</v>
      </c>
      <c r="I25" s="61">
        <v>133.41895341605709</v>
      </c>
      <c r="J25" s="62">
        <f t="shared" si="0"/>
        <v>456.85360262978651</v>
      </c>
      <c r="K25" s="63">
        <v>0.80403944679716888</v>
      </c>
      <c r="L25" s="64">
        <v>0.58127757870109875</v>
      </c>
      <c r="M25" s="64">
        <v>5.3312405603103623E-2</v>
      </c>
      <c r="N25" s="64">
        <v>0.40201380045606655</v>
      </c>
      <c r="O25" s="64">
        <v>2.4876358574940031E-4</v>
      </c>
      <c r="P25" s="65">
        <v>1.2438712352296621</v>
      </c>
      <c r="Q25" s="66">
        <f t="shared" si="1"/>
        <v>3.0847632303728494</v>
      </c>
      <c r="R25" s="67">
        <v>212.78998640306452</v>
      </c>
      <c r="S25" s="68">
        <v>33.418968415965644</v>
      </c>
      <c r="T25" s="68">
        <v>11.016724966507697</v>
      </c>
      <c r="U25" s="68">
        <v>74.455116295795804</v>
      </c>
      <c r="V25" s="68">
        <v>0.18154898239057199</v>
      </c>
      <c r="W25" s="69">
        <v>160.50269633061589</v>
      </c>
      <c r="X25" s="70">
        <f t="shared" si="2"/>
        <v>492.3650413943401</v>
      </c>
      <c r="Y25" s="71">
        <v>2.2513104510320726E-2</v>
      </c>
      <c r="Z25" s="72">
        <v>2.4982971540261203E-2</v>
      </c>
      <c r="AA25" s="73"/>
      <c r="AB25" s="73">
        <v>4.5962033938460626E-3</v>
      </c>
      <c r="AC25" s="73"/>
      <c r="AD25" s="74">
        <v>3.9292800663369563E-2</v>
      </c>
      <c r="AE25" s="75">
        <f t="shared" si="3"/>
        <v>9.1385080107797556E-2</v>
      </c>
      <c r="AF25" s="76">
        <v>1641</v>
      </c>
      <c r="AG25" s="77">
        <v>136981.20199999999</v>
      </c>
    </row>
    <row r="26" spans="2:33">
      <c r="B26" s="103" t="s">
        <v>67</v>
      </c>
      <c r="C26" s="104" t="s">
        <v>34</v>
      </c>
      <c r="D26" s="105">
        <v>15.785842002755214</v>
      </c>
      <c r="E26" s="106">
        <v>4.0532117239086025</v>
      </c>
      <c r="F26" s="106">
        <v>1.4618592940952924</v>
      </c>
      <c r="G26" s="106">
        <v>3.4850695928934492</v>
      </c>
      <c r="H26" s="106">
        <v>0.4954995012113439</v>
      </c>
      <c r="I26" s="107">
        <v>17.220111158614792</v>
      </c>
      <c r="J26" s="108">
        <f t="shared" si="0"/>
        <v>42.50159327347869</v>
      </c>
      <c r="K26" s="109">
        <v>5.1408484157522208E-2</v>
      </c>
      <c r="L26" s="110">
        <v>1.6647190157237184E-2</v>
      </c>
      <c r="M26" s="110">
        <v>1.9567716498028596E-2</v>
      </c>
      <c r="N26" s="110">
        <v>1.9571516792551424E-2</v>
      </c>
      <c r="O26" s="110">
        <v>2.0597596313714312E-3</v>
      </c>
      <c r="P26" s="111">
        <v>0.14954728991496841</v>
      </c>
      <c r="Q26" s="112">
        <f t="shared" si="1"/>
        <v>0.25880195715167925</v>
      </c>
      <c r="R26" s="113">
        <v>43.600065667792656</v>
      </c>
      <c r="S26" s="114">
        <v>10.473312901631129</v>
      </c>
      <c r="T26" s="114">
        <v>4.4691616962381602</v>
      </c>
      <c r="U26" s="114">
        <v>9.6076698792978696</v>
      </c>
      <c r="V26" s="114">
        <v>1.3646330573621848</v>
      </c>
      <c r="W26" s="115">
        <v>46.510194690810565</v>
      </c>
      <c r="X26" s="116">
        <f t="shared" si="2"/>
        <v>116.02503789313256</v>
      </c>
      <c r="Y26" s="117">
        <v>6.8405301410859345E-5</v>
      </c>
      <c r="Z26" s="118">
        <v>1.5581207543584628E-4</v>
      </c>
      <c r="AA26" s="119"/>
      <c r="AB26" s="119"/>
      <c r="AC26" s="119"/>
      <c r="AD26" s="120"/>
      <c r="AE26" s="121">
        <f t="shared" si="3"/>
        <v>2.2421737684670561E-4</v>
      </c>
      <c r="AF26" s="79">
        <f>SUM(AF27,AF28)</f>
        <v>522984</v>
      </c>
      <c r="AG26" s="80">
        <f>SUM(AG27,AG28)</f>
        <v>1434080</v>
      </c>
    </row>
    <row r="27" spans="2:33" ht="25.5">
      <c r="B27" s="81" t="s">
        <v>64</v>
      </c>
      <c r="C27" s="82" t="s">
        <v>68</v>
      </c>
      <c r="D27" s="83">
        <v>13.816945501342882</v>
      </c>
      <c r="E27" s="84">
        <v>3.3838518352730529</v>
      </c>
      <c r="F27" s="84">
        <v>1.9331636078782453</v>
      </c>
      <c r="G27" s="84">
        <v>2.3890191360787822</v>
      </c>
      <c r="H27" s="84">
        <v>0.25948970456580123</v>
      </c>
      <c r="I27" s="85">
        <v>14.392636526410026</v>
      </c>
      <c r="J27" s="86">
        <f t="shared" si="0"/>
        <v>36.175106311548788</v>
      </c>
      <c r="K27" s="87">
        <v>4.8704677708146821E-2</v>
      </c>
      <c r="L27" s="88">
        <v>1.2541965085049239E-2</v>
      </c>
      <c r="M27" s="88">
        <v>2.4633504923903312E-2</v>
      </c>
      <c r="N27" s="88">
        <v>1.2623097582811101E-2</v>
      </c>
      <c r="O27" s="88">
        <v>1.1358549686660698E-3</v>
      </c>
      <c r="P27" s="89">
        <v>0.13107934198746643</v>
      </c>
      <c r="Q27" s="90">
        <f t="shared" si="1"/>
        <v>0.23071844225604299</v>
      </c>
      <c r="R27" s="91">
        <v>28.075286946061357</v>
      </c>
      <c r="S27" s="92">
        <v>6.3118453761900994</v>
      </c>
      <c r="T27" s="92">
        <v>4.2199246231371497</v>
      </c>
      <c r="U27" s="92">
        <v>5.1033103094974299</v>
      </c>
      <c r="V27" s="92">
        <v>0.60269176604418784</v>
      </c>
      <c r="W27" s="93">
        <v>28.12348720674856</v>
      </c>
      <c r="X27" s="94">
        <f t="shared" si="2"/>
        <v>72.436546227678789</v>
      </c>
      <c r="Y27" s="95">
        <v>1.0071620411817367E-4</v>
      </c>
      <c r="Z27" s="96"/>
      <c r="AA27" s="97"/>
      <c r="AB27" s="97"/>
      <c r="AC27" s="97"/>
      <c r="AD27" s="98"/>
      <c r="AE27" s="99">
        <f t="shared" si="3"/>
        <v>1.0071620411817367E-4</v>
      </c>
      <c r="AF27" s="122">
        <v>355790</v>
      </c>
      <c r="AG27" s="101">
        <v>1021259.919</v>
      </c>
    </row>
    <row r="28" spans="2:33" ht="15.75" thickBot="1">
      <c r="B28" s="102" t="s">
        <v>65</v>
      </c>
      <c r="C28" s="26" t="s">
        <v>35</v>
      </c>
      <c r="D28" s="123">
        <v>19.954186039624485</v>
      </c>
      <c r="E28" s="124">
        <v>5.4703112506293126</v>
      </c>
      <c r="F28" s="124">
        <v>0.46406254627298843</v>
      </c>
      <c r="G28" s="124">
        <v>5.805514259484112</v>
      </c>
      <c r="H28" s="124">
        <v>0.99515503302040453</v>
      </c>
      <c r="I28" s="125">
        <v>23.206148014333522</v>
      </c>
      <c r="J28" s="126">
        <f t="shared" si="0"/>
        <v>55.895377143364826</v>
      </c>
      <c r="K28" s="127">
        <v>5.713270352711227E-2</v>
      </c>
      <c r="L28" s="128">
        <v>2.5338348091331772E-2</v>
      </c>
      <c r="M28" s="128">
        <v>8.8429531791393966E-3</v>
      </c>
      <c r="N28" s="128">
        <v>3.42819912932745E-2</v>
      </c>
      <c r="O28" s="128">
        <v>4.0157550270974616E-3</v>
      </c>
      <c r="P28" s="129">
        <v>0.18864571919329523</v>
      </c>
      <c r="Q28" s="130">
        <f t="shared" si="1"/>
        <v>0.31825747031125062</v>
      </c>
      <c r="R28" s="131">
        <v>15.524778721731479</v>
      </c>
      <c r="S28" s="132">
        <v>4.1614675254410551</v>
      </c>
      <c r="T28" s="132">
        <v>0.24923707310102772</v>
      </c>
      <c r="U28" s="132">
        <v>4.5043595698004539</v>
      </c>
      <c r="V28" s="132">
        <v>0.76194129131799893</v>
      </c>
      <c r="W28" s="133">
        <v>18.386707484062054</v>
      </c>
      <c r="X28" s="134">
        <f t="shared" si="2"/>
        <v>43.588491665454072</v>
      </c>
      <c r="Y28" s="135"/>
      <c r="Z28" s="136">
        <v>4.8568128646311485E-4</v>
      </c>
      <c r="AA28" s="137"/>
      <c r="AB28" s="137"/>
      <c r="AC28" s="137"/>
      <c r="AD28" s="138"/>
      <c r="AE28" s="139">
        <f t="shared" si="3"/>
        <v>4.8568128646311485E-4</v>
      </c>
      <c r="AF28" s="140">
        <v>167194</v>
      </c>
      <c r="AG28" s="141">
        <v>412820.08100000001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218.56125789748705</v>
      </c>
      <c r="E29" s="145">
        <f t="shared" si="4"/>
        <v>31.965533228825237</v>
      </c>
      <c r="F29" s="145">
        <f t="shared" si="4"/>
        <v>6.4269098855161273</v>
      </c>
      <c r="G29" s="145">
        <f t="shared" si="4"/>
        <v>49.345167450477419</v>
      </c>
      <c r="H29" s="145">
        <f t="shared" si="4"/>
        <v>1.0342064509999527</v>
      </c>
      <c r="I29" s="145">
        <f t="shared" si="4"/>
        <v>143.13313951831267</v>
      </c>
      <c r="J29" s="146">
        <f>SUM(D29:I29)</f>
        <v>450.46621443161837</v>
      </c>
      <c r="K29" s="147">
        <f t="shared" ref="K29:P29" si="5">SUM(K21,K22,K23,K26)</f>
        <v>0.93677450002375184</v>
      </c>
      <c r="L29" s="148">
        <f t="shared" si="5"/>
        <v>0.77187212008930695</v>
      </c>
      <c r="M29" s="148">
        <f t="shared" si="5"/>
        <v>6.7647142653555647E-2</v>
      </c>
      <c r="N29" s="148">
        <f t="shared" si="5"/>
        <v>0.53768657070922998</v>
      </c>
      <c r="O29" s="148">
        <f t="shared" si="5"/>
        <v>1.1972827894161799E-2</v>
      </c>
      <c r="P29" s="148">
        <f t="shared" si="5"/>
        <v>2.0278067550235144</v>
      </c>
      <c r="Q29" s="149">
        <f t="shared" si="1"/>
        <v>4.3537599163935203</v>
      </c>
      <c r="R29" s="150">
        <f t="shared" ref="R29:W29" si="6">SUM(R21,R22,R23,R26)</f>
        <v>752.64921595796432</v>
      </c>
      <c r="S29" s="151">
        <f t="shared" si="6"/>
        <v>111.22976823109549</v>
      </c>
      <c r="T29" s="151">
        <f t="shared" si="6"/>
        <v>27.713936509292964</v>
      </c>
      <c r="U29" s="151">
        <f t="shared" si="6"/>
        <v>185.99495947028137</v>
      </c>
      <c r="V29" s="151">
        <f t="shared" si="6"/>
        <v>3.3296404070627839</v>
      </c>
      <c r="W29" s="151">
        <f t="shared" si="6"/>
        <v>489.21125067663877</v>
      </c>
      <c r="X29" s="152">
        <f t="shared" si="2"/>
        <v>1570.1287712523354</v>
      </c>
      <c r="Y29" s="153">
        <f t="shared" ref="Y29:AD29" si="7">SUM(Y21,Y22,Y23,Y26)</f>
        <v>7.2927651893021708E-3</v>
      </c>
      <c r="Z29" s="154">
        <f t="shared" si="7"/>
        <v>3.5804474846800625E-2</v>
      </c>
      <c r="AA29" s="154">
        <f t="shared" si="7"/>
        <v>0</v>
      </c>
      <c r="AB29" s="154">
        <f t="shared" si="7"/>
        <v>5.383117191582347E-3</v>
      </c>
      <c r="AC29" s="154">
        <f t="shared" si="7"/>
        <v>0</v>
      </c>
      <c r="AD29" s="154">
        <f t="shared" si="7"/>
        <v>7.9420455085269098E-2</v>
      </c>
      <c r="AE29" s="155">
        <f t="shared" si="3"/>
        <v>0.12790081231295425</v>
      </c>
      <c r="AF29" s="156">
        <f>SUM(AF21,AF22,AF23,AF26)</f>
        <v>526275</v>
      </c>
      <c r="AG29" s="157">
        <f>SUM(AG21,AG22,AG23,AG26)</f>
        <v>2565161.3130000001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05"/>
      <c r="H31" s="205"/>
      <c r="I31" s="205"/>
      <c r="J31" s="205"/>
      <c r="K31" s="205"/>
      <c r="L31" s="161"/>
      <c r="M31" s="161"/>
      <c r="N31" s="161"/>
      <c r="O31" s="161"/>
      <c r="P31" s="161"/>
      <c r="Q31" s="161"/>
      <c r="R31" s="161"/>
      <c r="S31" s="161"/>
      <c r="T31" s="161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07"/>
      <c r="G34" s="207"/>
      <c r="H34" s="207"/>
      <c r="I34" s="207"/>
      <c r="J34" s="207"/>
      <c r="K34" s="207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193"/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194"/>
      <c r="F36" s="194"/>
      <c r="G36" s="194"/>
      <c r="H36" s="194"/>
      <c r="I36" s="194"/>
      <c r="J36" s="194"/>
      <c r="K36" s="194"/>
      <c r="L36" s="162"/>
      <c r="M36" s="162"/>
      <c r="N36" s="194"/>
      <c r="O36" s="194"/>
      <c r="P36" s="194"/>
      <c r="Q36" s="194"/>
      <c r="R36" s="194"/>
      <c r="S36" s="194"/>
      <c r="T36" s="162"/>
      <c r="U36" s="162"/>
      <c r="V36" s="162"/>
      <c r="W36" s="162"/>
      <c r="X36" s="195"/>
      <c r="Y36" s="194"/>
      <c r="Z36" s="194"/>
      <c r="AA36" s="194"/>
      <c r="AB36" s="194"/>
      <c r="AC36" s="194"/>
      <c r="AD36" s="194"/>
      <c r="AE36" s="194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2021-04-29T10:57:27Z</dcterms:modified>
</cp:coreProperties>
</file>