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F29" i="1" l="1"/>
  <c r="Q29" i="1"/>
  <c r="J29" i="1"/>
  <c r="X29" i="1"/>
  <c r="AE29" i="1"/>
</calcChain>
</file>

<file path=xl/sharedStrings.xml><?xml version="1.0" encoding="utf-8"?>
<sst xmlns="http://schemas.openxmlformats.org/spreadsheetml/2006/main" count="116" uniqueCount="83">
  <si>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</si>
  <si>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</si>
  <si>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</si>
  <si>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</si>
  <si>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</si>
  <si>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</si>
  <si>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</si>
  <si>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</si>
  <si>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</si>
  <si>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</si>
  <si>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</si>
  <si>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</si>
  <si>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</si>
  <si>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</si>
  <si>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</si>
  <si>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</si>
  <si>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</si>
  <si>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</si>
  <si>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</si>
  <si>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</si>
  <si>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</si>
  <si>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</si>
  <si>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</si>
  <si>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</si>
  <si>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</si>
  <si>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</si>
  <si>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</si>
  <si>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</si>
  <si>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</si>
  <si>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</si>
  <si>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</si>
  <si>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</si>
  <si>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</si>
  <si>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</si>
  <si>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</si>
  <si>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</si>
  <si>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</si>
  <si>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</si>
  <si>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</si>
  <si>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</si>
  <si>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</si>
  <si>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</si>
  <si>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</si>
  <si>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</si>
  <si>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</si>
  <si>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</si>
  <si>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</si>
  <si>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</si>
  <si>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</si>
  <si>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</si>
  <si>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</si>
  <si>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</si>
  <si>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</si>
  <si>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</si>
  <si>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</si>
  <si>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</si>
  <si>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</si>
  <si>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</si>
  <si>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</si>
  <si>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</si>
  <si>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</si>
  <si>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</si>
  <si>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</si>
  <si>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</si>
  <si>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</si>
  <si>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</si>
  <si>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</si>
  <si>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</si>
  <si>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</si>
  <si>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</si>
  <si>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</si>
  <si>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</si>
  <si>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</si>
  <si>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</si>
  <si>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Виконавець</t>
  </si>
  <si>
    <t>телефон: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</si>
  <si>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</si>
  <si>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</si>
  <si>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АТ "Миколаївобленерго"</t>
  </si>
  <si>
    <t>54017, Миколаївська область, м. Миколаїв, Громадянська</t>
  </si>
  <si>
    <t>40</t>
  </si>
  <si>
    <t>Код ЄДРПОУ  23399393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</si>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</sst>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3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topLeftCell="A4" zoomScale="85" zoomScaleNormal="85" workbookViewId="0">
      <selection activeCell="Y21" sqref="Y21:AD28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4" t="s">
        <v>77</v>
      </c>
      <c r="AC2" s="194"/>
      <c r="AD2" s="194"/>
      <c r="AE2" s="194"/>
      <c r="AF2" s="194"/>
      <c r="AG2" s="194"/>
    </row>
    <row r="3" spans="2:33" ht="18.75">
      <c r="B3" s="195" t="s">
        <v>0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2:33" ht="18.75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197" t="s">
        <v>82</v>
      </c>
      <c r="P5" s="197"/>
      <c r="Q5" s="197"/>
      <c r="R5" s="5">
        <v>2020</v>
      </c>
      <c r="S5" s="192"/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198"/>
      <c r="P6" s="198"/>
      <c r="Q6" s="198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3" t="s">
        <v>4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 t="s">
        <v>5</v>
      </c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1"/>
    </row>
    <row r="8" spans="2:33" ht="39.75" customHeight="1">
      <c r="B8" s="11"/>
      <c r="C8" s="199" t="s">
        <v>6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200" t="s">
        <v>76</v>
      </c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11"/>
    </row>
    <row r="9" spans="2:33" ht="15.75">
      <c r="B9" s="11"/>
      <c r="C9" s="12" t="s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8</v>
      </c>
      <c r="D10" s="13"/>
      <c r="E10" s="13"/>
      <c r="F10" s="201" t="s">
        <v>78</v>
      </c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28"/>
      <c r="U10" s="229" t="s">
        <v>81</v>
      </c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17"/>
    </row>
    <row r="11" spans="2:33" ht="15.75">
      <c r="B11" s="15"/>
      <c r="C11" s="16" t="s">
        <v>9</v>
      </c>
      <c r="D11" s="13"/>
      <c r="E11" s="13"/>
      <c r="F11" s="11"/>
      <c r="G11" s="201" t="s">
        <v>79</v>
      </c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17"/>
    </row>
    <row r="12" spans="2:33">
      <c r="B12" s="15"/>
      <c r="C12" s="202" t="s">
        <v>10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17"/>
    </row>
    <row r="13" spans="2:33" ht="15.75">
      <c r="B13" s="15"/>
      <c r="C13" s="203" t="s">
        <v>80</v>
      </c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17"/>
    </row>
    <row r="14" spans="2:33">
      <c r="B14" s="15"/>
      <c r="C14" s="233" t="s">
        <v>11</v>
      </c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18"/>
    </row>
    <row r="15" spans="2:33" ht="15.75">
      <c r="B15" s="1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5" t="s">
        <v>12</v>
      </c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04" t="s">
        <v>13</v>
      </c>
      <c r="C17" s="207" t="s">
        <v>14</v>
      </c>
      <c r="D17" s="210" t="s">
        <v>15</v>
      </c>
      <c r="E17" s="211"/>
      <c r="F17" s="211"/>
      <c r="G17" s="211"/>
      <c r="H17" s="211"/>
      <c r="I17" s="211"/>
      <c r="J17" s="212"/>
      <c r="K17" s="210" t="s">
        <v>16</v>
      </c>
      <c r="L17" s="211"/>
      <c r="M17" s="211"/>
      <c r="N17" s="211"/>
      <c r="O17" s="211"/>
      <c r="P17" s="211"/>
      <c r="Q17" s="212"/>
      <c r="R17" s="210" t="s">
        <v>17</v>
      </c>
      <c r="S17" s="211"/>
      <c r="T17" s="211"/>
      <c r="U17" s="211"/>
      <c r="V17" s="211"/>
      <c r="W17" s="211"/>
      <c r="X17" s="212"/>
      <c r="Y17" s="210" t="s">
        <v>18</v>
      </c>
      <c r="Z17" s="211"/>
      <c r="AA17" s="211"/>
      <c r="AB17" s="211"/>
      <c r="AC17" s="211"/>
      <c r="AD17" s="211"/>
      <c r="AE17" s="212"/>
      <c r="AF17" s="222" t="s">
        <v>19</v>
      </c>
      <c r="AG17" s="213" t="s">
        <v>20</v>
      </c>
    </row>
    <row r="18" spans="2:33" ht="29.25" customHeight="1">
      <c r="B18" s="205"/>
      <c r="C18" s="208"/>
      <c r="D18" s="216" t="s">
        <v>21</v>
      </c>
      <c r="E18" s="217"/>
      <c r="F18" s="218" t="s">
        <v>22</v>
      </c>
      <c r="G18" s="219"/>
      <c r="H18" s="219"/>
      <c r="I18" s="217"/>
      <c r="J18" s="220" t="s">
        <v>23</v>
      </c>
      <c r="K18" s="216" t="s">
        <v>21</v>
      </c>
      <c r="L18" s="217"/>
      <c r="M18" s="218" t="s">
        <v>22</v>
      </c>
      <c r="N18" s="219"/>
      <c r="O18" s="219"/>
      <c r="P18" s="217"/>
      <c r="Q18" s="220" t="s">
        <v>23</v>
      </c>
      <c r="R18" s="216" t="s">
        <v>21</v>
      </c>
      <c r="S18" s="217"/>
      <c r="T18" s="218" t="s">
        <v>22</v>
      </c>
      <c r="U18" s="219"/>
      <c r="V18" s="219"/>
      <c r="W18" s="217"/>
      <c r="X18" s="220" t="s">
        <v>23</v>
      </c>
      <c r="Y18" s="216" t="s">
        <v>21</v>
      </c>
      <c r="Z18" s="217"/>
      <c r="AA18" s="218" t="s">
        <v>22</v>
      </c>
      <c r="AB18" s="219"/>
      <c r="AC18" s="219"/>
      <c r="AD18" s="217"/>
      <c r="AE18" s="220" t="s">
        <v>23</v>
      </c>
      <c r="AF18" s="223"/>
      <c r="AG18" s="214"/>
    </row>
    <row r="19" spans="2:33" ht="108">
      <c r="B19" s="206"/>
      <c r="C19" s="209"/>
      <c r="D19" s="19" t="s">
        <v>24</v>
      </c>
      <c r="E19" s="20" t="s">
        <v>25</v>
      </c>
      <c r="F19" s="20" t="s">
        <v>26</v>
      </c>
      <c r="G19" s="20" t="s">
        <v>27</v>
      </c>
      <c r="H19" s="20" t="s">
        <v>28</v>
      </c>
      <c r="I19" s="21" t="s">
        <v>29</v>
      </c>
      <c r="J19" s="221"/>
      <c r="K19" s="19" t="s">
        <v>24</v>
      </c>
      <c r="L19" s="20" t="s">
        <v>25</v>
      </c>
      <c r="M19" s="20" t="s">
        <v>26</v>
      </c>
      <c r="N19" s="20" t="s">
        <v>27</v>
      </c>
      <c r="O19" s="20" t="s">
        <v>28</v>
      </c>
      <c r="P19" s="21" t="s">
        <v>29</v>
      </c>
      <c r="Q19" s="221"/>
      <c r="R19" s="19" t="s">
        <v>24</v>
      </c>
      <c r="S19" s="20" t="s">
        <v>25</v>
      </c>
      <c r="T19" s="20" t="s">
        <v>26</v>
      </c>
      <c r="U19" s="20" t="s">
        <v>27</v>
      </c>
      <c r="V19" s="20" t="s">
        <v>28</v>
      </c>
      <c r="W19" s="21" t="s">
        <v>29</v>
      </c>
      <c r="X19" s="221"/>
      <c r="Y19" s="19" t="s">
        <v>24</v>
      </c>
      <c r="Z19" s="20" t="s">
        <v>25</v>
      </c>
      <c r="AA19" s="20" t="s">
        <v>26</v>
      </c>
      <c r="AB19" s="20" t="s">
        <v>27</v>
      </c>
      <c r="AC19" s="20" t="s">
        <v>28</v>
      </c>
      <c r="AD19" s="21" t="s">
        <v>29</v>
      </c>
      <c r="AE19" s="221"/>
      <c r="AF19" s="224"/>
      <c r="AG19" s="215"/>
    </row>
    <row r="20" spans="2:33" ht="15.75" thickBot="1">
      <c r="B20" s="22" t="s">
        <v>30</v>
      </c>
      <c r="C20" s="23" t="s">
        <v>31</v>
      </c>
      <c r="D20" s="24" t="s">
        <v>32</v>
      </c>
      <c r="E20" s="25" t="s">
        <v>33</v>
      </c>
      <c r="F20" s="25" t="s">
        <v>34</v>
      </c>
      <c r="G20" s="25" t="s">
        <v>35</v>
      </c>
      <c r="H20" s="25" t="s">
        <v>36</v>
      </c>
      <c r="I20" s="26" t="s">
        <v>37</v>
      </c>
      <c r="J20" s="27" t="s">
        <v>38</v>
      </c>
      <c r="K20" s="28" t="s">
        <v>39</v>
      </c>
      <c r="L20" s="25" t="s">
        <v>40</v>
      </c>
      <c r="M20" s="25" t="s">
        <v>41</v>
      </c>
      <c r="N20" s="25" t="s">
        <v>42</v>
      </c>
      <c r="O20" s="25" t="s">
        <v>43</v>
      </c>
      <c r="P20" s="25" t="s">
        <v>44</v>
      </c>
      <c r="Q20" s="29" t="s">
        <v>45</v>
      </c>
      <c r="R20" s="24" t="s">
        <v>46</v>
      </c>
      <c r="S20" s="25" t="s">
        <v>47</v>
      </c>
      <c r="T20" s="25" t="s">
        <v>48</v>
      </c>
      <c r="U20" s="25" t="s">
        <v>49</v>
      </c>
      <c r="V20" s="25" t="s">
        <v>50</v>
      </c>
      <c r="W20" s="25" t="s">
        <v>51</v>
      </c>
      <c r="X20" s="30">
        <v>185</v>
      </c>
      <c r="Y20" s="24" t="s">
        <v>52</v>
      </c>
      <c r="Z20" s="25" t="s">
        <v>53</v>
      </c>
      <c r="AA20" s="31" t="s">
        <v>54</v>
      </c>
      <c r="AB20" s="31" t="s">
        <v>55</v>
      </c>
      <c r="AC20" s="31" t="s">
        <v>56</v>
      </c>
      <c r="AD20" s="32">
        <v>240</v>
      </c>
      <c r="AE20" s="33">
        <v>245</v>
      </c>
      <c r="AF20" s="34" t="s">
        <v>57</v>
      </c>
      <c r="AG20" s="35" t="s">
        <v>58</v>
      </c>
    </row>
    <row r="21" spans="2:33">
      <c r="B21" s="36" t="s">
        <v>59</v>
      </c>
      <c r="C21" s="37" t="s">
        <v>60</v>
      </c>
      <c r="D21" s="38"/>
      <c r="E21" s="39"/>
      <c r="F21" s="39"/>
      <c r="G21" s="39"/>
      <c r="H21" s="39"/>
      <c r="I21" s="40">
        <v>0.12152201795639161</v>
      </c>
      <c r="J21" s="41">
        <f t="shared" ref="J21:J28" si="0">SUM(D21:I21)</f>
        <v>0.12152201795639161</v>
      </c>
      <c r="K21" s="42"/>
      <c r="L21" s="43"/>
      <c r="M21" s="43"/>
      <c r="N21" s="43"/>
      <c r="O21" s="43"/>
      <c r="P21" s="44">
        <v>6.7512232197995342E-3</v>
      </c>
      <c r="Q21" s="45">
        <f t="shared" ref="Q21:Q29" si="1">SUM(K21:P21)</f>
        <v>6.7512232197995342E-3</v>
      </c>
      <c r="R21" s="46"/>
      <c r="S21" s="47"/>
      <c r="T21" s="47"/>
      <c r="U21" s="47"/>
      <c r="V21" s="47"/>
      <c r="W21" s="48">
        <v>0.46005293435692302</v>
      </c>
      <c r="X21" s="49">
        <f t="shared" ref="X21:X29" si="2">SUM(R21:W21)</f>
        <v>0.46005293435692302</v>
      </c>
      <c r="Y21" s="50"/>
      <c r="Z21" s="51"/>
      <c r="AA21" s="52"/>
      <c r="AB21" s="52"/>
      <c r="AC21" s="52"/>
      <c r="AD21" s="53">
        <v>2.0111158614792648E-2</v>
      </c>
      <c r="AE21" s="54">
        <f t="shared" ref="AE21:AE29" si="3">SUM(Y21:AD21)</f>
        <v>2.0111158614792648E-2</v>
      </c>
      <c r="AF21" s="55">
        <v>28</v>
      </c>
      <c r="AG21" s="56">
        <v>467850</v>
      </c>
    </row>
    <row r="22" spans="2:33" ht="15.75" thickBot="1">
      <c r="B22" s="57" t="s">
        <v>61</v>
      </c>
      <c r="C22" s="58" t="s">
        <v>32</v>
      </c>
      <c r="D22" s="59">
        <v>41.963211248871787</v>
      </c>
      <c r="E22" s="60">
        <v>9.7151166215381686</v>
      </c>
      <c r="F22" s="60">
        <v>1.65596503729039</v>
      </c>
      <c r="G22" s="60">
        <v>0.22799486960239418</v>
      </c>
      <c r="H22" s="60">
        <v>0.23160514939907842</v>
      </c>
      <c r="I22" s="61">
        <v>24.852862096812505</v>
      </c>
      <c r="J22" s="62">
        <f t="shared" si="0"/>
        <v>78.646755023514331</v>
      </c>
      <c r="K22" s="63">
        <v>0.13361645527528385</v>
      </c>
      <c r="L22" s="64">
        <v>0.17348154481972353</v>
      </c>
      <c r="M22" s="64">
        <v>4.0805662438839013E-2</v>
      </c>
      <c r="N22" s="64">
        <v>6.9089354424967933E-3</v>
      </c>
      <c r="O22" s="64">
        <v>2.2269725903757542E-3</v>
      </c>
      <c r="P22" s="65">
        <v>0.71296185454372718</v>
      </c>
      <c r="Q22" s="66">
        <f t="shared" si="1"/>
        <v>1.0700014251104462</v>
      </c>
      <c r="R22" s="67">
        <v>139.23460011671403</v>
      </c>
      <c r="S22" s="68">
        <v>29.931969472342022</v>
      </c>
      <c r="T22" s="68">
        <v>5.8077798682440527</v>
      </c>
      <c r="U22" s="68">
        <v>0.91856552864139196</v>
      </c>
      <c r="V22" s="68">
        <v>0.69578029973462896</v>
      </c>
      <c r="W22" s="69">
        <v>88.083491401920398</v>
      </c>
      <c r="X22" s="70">
        <f t="shared" si="2"/>
        <v>264.67218668759648</v>
      </c>
      <c r="Y22" s="71"/>
      <c r="Z22" s="72">
        <v>2.1281649327822907E-3</v>
      </c>
      <c r="AA22" s="73"/>
      <c r="AB22" s="73"/>
      <c r="AC22" s="73"/>
      <c r="AD22" s="74">
        <v>2.2469241366205882E-2</v>
      </c>
      <c r="AE22" s="75">
        <f t="shared" si="3"/>
        <v>2.4597406298988173E-2</v>
      </c>
      <c r="AF22" s="76">
        <v>127</v>
      </c>
      <c r="AG22" s="77">
        <v>199372.223</v>
      </c>
    </row>
    <row r="23" spans="2:33">
      <c r="B23" s="78" t="s">
        <v>62</v>
      </c>
      <c r="C23" s="37" t="s">
        <v>63</v>
      </c>
      <c r="D23" s="38">
        <v>125.46808227637642</v>
      </c>
      <c r="E23" s="39">
        <v>32.725499026174532</v>
      </c>
      <c r="F23" s="39">
        <v>5.9073925229205262</v>
      </c>
      <c r="G23" s="39">
        <v>0.78077621015628706</v>
      </c>
      <c r="H23" s="39">
        <v>1.2803439266543157</v>
      </c>
      <c r="I23" s="40">
        <v>86.302788466106122</v>
      </c>
      <c r="J23" s="41">
        <f>SUM(D23:I23)</f>
        <v>252.46488242838825</v>
      </c>
      <c r="K23" s="42">
        <v>0.42829319272243599</v>
      </c>
      <c r="L23" s="43">
        <v>0.76589805709942516</v>
      </c>
      <c r="M23" s="43">
        <v>8.9660348677022467E-2</v>
      </c>
      <c r="N23" s="43">
        <v>6.812027932164743E-3</v>
      </c>
      <c r="O23" s="43">
        <v>1.2235048216236758E-2</v>
      </c>
      <c r="P23" s="44">
        <v>0.93446202080661256</v>
      </c>
      <c r="Q23" s="45">
        <f t="shared" si="1"/>
        <v>2.2373606954538978</v>
      </c>
      <c r="R23" s="46">
        <v>405.58274205762882</v>
      </c>
      <c r="S23" s="47">
        <v>108.98443441787593</v>
      </c>
      <c r="T23" s="47">
        <v>23.843796802099142</v>
      </c>
      <c r="U23" s="47">
        <v>2.7184525035837028</v>
      </c>
      <c r="V23" s="47">
        <v>3.8549152650010603</v>
      </c>
      <c r="W23" s="48">
        <v>333.35745664994909</v>
      </c>
      <c r="X23" s="49">
        <f t="shared" si="2"/>
        <v>878.34179769613775</v>
      </c>
      <c r="Y23" s="50">
        <v>7.3744715215429196E-3</v>
      </c>
      <c r="Z23" s="51">
        <v>3.9038525485725145E-2</v>
      </c>
      <c r="AA23" s="52"/>
      <c r="AB23" s="52"/>
      <c r="AC23" s="52"/>
      <c r="AD23" s="53">
        <v>0.11977578262315329</v>
      </c>
      <c r="AE23" s="54">
        <f t="shared" si="3"/>
        <v>0.16618877963042136</v>
      </c>
      <c r="AF23" s="79">
        <f>SUM(AF24,AF25)</f>
        <v>3136</v>
      </c>
      <c r="AG23" s="80">
        <f>SUM(AG24,AG25)</f>
        <v>463859.09</v>
      </c>
    </row>
    <row r="24" spans="2:33" ht="25.5">
      <c r="B24" s="81" t="s">
        <v>64</v>
      </c>
      <c r="C24" s="82" t="s">
        <v>33</v>
      </c>
      <c r="D24" s="83">
        <v>82.277050693822744</v>
      </c>
      <c r="E24" s="84">
        <v>23.462446844225603</v>
      </c>
      <c r="F24" s="84">
        <v>3.562522381378693</v>
      </c>
      <c r="G24" s="84">
        <v>0.90893576544315124</v>
      </c>
      <c r="H24" s="84">
        <v>1.2784719113697405</v>
      </c>
      <c r="I24" s="85">
        <v>67.80406781557744</v>
      </c>
      <c r="J24" s="86">
        <f t="shared" si="0"/>
        <v>179.29349541181736</v>
      </c>
      <c r="K24" s="87">
        <v>0.2755819158460161</v>
      </c>
      <c r="L24" s="88">
        <v>0.74717435094001794</v>
      </c>
      <c r="M24" s="88">
        <v>9.5663607878245294E-2</v>
      </c>
      <c r="N24" s="88">
        <v>7.3634735899731421E-3</v>
      </c>
      <c r="O24" s="88">
        <v>1.1618733213965979E-2</v>
      </c>
      <c r="P24" s="89">
        <v>0.87807184422560425</v>
      </c>
      <c r="Q24" s="90">
        <f t="shared" si="1"/>
        <v>2.0154739256938226</v>
      </c>
      <c r="R24" s="91">
        <v>211.28694637828983</v>
      </c>
      <c r="S24" s="92">
        <v>50.967148025663029</v>
      </c>
      <c r="T24" s="92">
        <v>12.711478470763939</v>
      </c>
      <c r="U24" s="92">
        <v>1.8051850224578831</v>
      </c>
      <c r="V24" s="92">
        <v>2.9692904549573997</v>
      </c>
      <c r="W24" s="93">
        <v>167.51281719228911</v>
      </c>
      <c r="X24" s="94">
        <f t="shared" si="2"/>
        <v>447.25286554442118</v>
      </c>
      <c r="Y24" s="95">
        <v>8.3482542524619518E-3</v>
      </c>
      <c r="Z24" s="96">
        <v>4.713518352730528E-2</v>
      </c>
      <c r="AA24" s="97"/>
      <c r="AB24" s="97"/>
      <c r="AC24" s="97"/>
      <c r="AD24" s="98">
        <v>0.15398388540734109</v>
      </c>
      <c r="AE24" s="99">
        <f t="shared" si="3"/>
        <v>0.20946732318710831</v>
      </c>
      <c r="AF24" s="100">
        <v>1495</v>
      </c>
      <c r="AG24" s="101">
        <v>326877.88800000004</v>
      </c>
    </row>
    <row r="25" spans="2:33" ht="15.75" thickBot="1">
      <c r="B25" s="102" t="s">
        <v>65</v>
      </c>
      <c r="C25" s="58" t="s">
        <v>66</v>
      </c>
      <c r="D25" s="59">
        <v>216.90766724908934</v>
      </c>
      <c r="E25" s="60">
        <v>52.336275061450529</v>
      </c>
      <c r="F25" s="60">
        <v>10.871709065063524</v>
      </c>
      <c r="G25" s="60">
        <v>0.50945005478721828</v>
      </c>
      <c r="H25" s="60">
        <v>1.2843071637989754</v>
      </c>
      <c r="I25" s="61">
        <v>125.46636657091243</v>
      </c>
      <c r="J25" s="62">
        <f t="shared" si="0"/>
        <v>407.37577516510203</v>
      </c>
      <c r="K25" s="63">
        <v>0.75159771374418816</v>
      </c>
      <c r="L25" s="64">
        <v>0.80553795125418304</v>
      </c>
      <c r="M25" s="64">
        <v>7.69508691918145E-2</v>
      </c>
      <c r="N25" s="64">
        <v>5.6445642195042493E-3</v>
      </c>
      <c r="O25" s="64">
        <v>1.3539846595788788E-2</v>
      </c>
      <c r="P25" s="65">
        <v>1.0538454704297096</v>
      </c>
      <c r="Q25" s="66">
        <f t="shared" si="1"/>
        <v>2.7071164154351886</v>
      </c>
      <c r="R25" s="67">
        <v>194.29579567933783</v>
      </c>
      <c r="S25" s="68">
        <v>58.017286392211922</v>
      </c>
      <c r="T25" s="68">
        <v>11.132318331335219</v>
      </c>
      <c r="U25" s="68">
        <v>0.9132674811258169</v>
      </c>
      <c r="V25" s="68">
        <v>0.885624810043663</v>
      </c>
      <c r="W25" s="69">
        <v>165.84463945765648</v>
      </c>
      <c r="X25" s="70">
        <f t="shared" si="2"/>
        <v>431.08893215171099</v>
      </c>
      <c r="Y25" s="71">
        <v>5.3128794385050495E-3</v>
      </c>
      <c r="Z25" s="72">
        <v>2.1897118488465071E-2</v>
      </c>
      <c r="AA25" s="73"/>
      <c r="AB25" s="73"/>
      <c r="AC25" s="73"/>
      <c r="AD25" s="74">
        <v>4.7353925430153702E-2</v>
      </c>
      <c r="AE25" s="75">
        <f t="shared" si="3"/>
        <v>7.4563923357123821E-2</v>
      </c>
      <c r="AF25" s="76">
        <v>1641</v>
      </c>
      <c r="AG25" s="77">
        <v>136981.20199999999</v>
      </c>
    </row>
    <row r="26" spans="2:33">
      <c r="B26" s="103" t="s">
        <v>67</v>
      </c>
      <c r="C26" s="104" t="s">
        <v>34</v>
      </c>
      <c r="D26" s="105">
        <v>14.242873022659255</v>
      </c>
      <c r="E26" s="106">
        <v>4.9086333190822291</v>
      </c>
      <c r="F26" s="106">
        <v>2.079437556410622</v>
      </c>
      <c r="G26" s="106">
        <v>4.5842952828844236E-2</v>
      </c>
      <c r="H26" s="106">
        <v>0.38373853973682959</v>
      </c>
      <c r="I26" s="107">
        <v>15.180757208683673</v>
      </c>
      <c r="J26" s="108">
        <f t="shared" si="0"/>
        <v>36.841282599401453</v>
      </c>
      <c r="K26" s="109">
        <v>6.3936155052016524E-2</v>
      </c>
      <c r="L26" s="110">
        <v>2.6237233385587384E-2</v>
      </c>
      <c r="M26" s="110">
        <v>3.4103843047836209E-2</v>
      </c>
      <c r="N26" s="110">
        <v>3.47726948838535E-4</v>
      </c>
      <c r="O26" s="110">
        <v>1.461213244026412E-3</v>
      </c>
      <c r="P26" s="111">
        <v>0.12117429100755309</v>
      </c>
      <c r="Q26" s="112">
        <f t="shared" si="1"/>
        <v>0.24726046268585813</v>
      </c>
      <c r="R26" s="113">
        <v>38.62212445475383</v>
      </c>
      <c r="S26" s="114">
        <v>12.903979004410987</v>
      </c>
      <c r="T26" s="114">
        <v>5.8513803518130203</v>
      </c>
      <c r="U26" s="114">
        <v>0.12280355276949612</v>
      </c>
      <c r="V26" s="114">
        <v>0.80822582810203825</v>
      </c>
      <c r="W26" s="115">
        <v>40.470249213350179</v>
      </c>
      <c r="X26" s="116">
        <f t="shared" si="2"/>
        <v>98.778762405199558</v>
      </c>
      <c r="Y26" s="117"/>
      <c r="Z26" s="118"/>
      <c r="AA26" s="119"/>
      <c r="AB26" s="119"/>
      <c r="AC26" s="119"/>
      <c r="AD26" s="120">
        <v>7.7906037717923141E-5</v>
      </c>
      <c r="AE26" s="121">
        <f t="shared" si="3"/>
        <v>7.7906037717923141E-5</v>
      </c>
      <c r="AF26" s="79">
        <f>SUM(AF27,AF28)</f>
        <v>522984</v>
      </c>
      <c r="AG26" s="80">
        <f>SUM(AG27,AG28)</f>
        <v>1434080</v>
      </c>
    </row>
    <row r="27" spans="2:33" ht="25.5">
      <c r="B27" s="81" t="s">
        <v>64</v>
      </c>
      <c r="C27" s="82" t="s">
        <v>68</v>
      </c>
      <c r="D27" s="83">
        <v>12.073399731423455</v>
      </c>
      <c r="E27" s="84">
        <v>3.6497594001790512</v>
      </c>
      <c r="F27" s="84">
        <v>2.5132469785138762</v>
      </c>
      <c r="G27" s="84">
        <v>6.5180170098478069E-2</v>
      </c>
      <c r="H27" s="84">
        <v>0.20598422112802148</v>
      </c>
      <c r="I27" s="85">
        <v>12.209744292748434</v>
      </c>
      <c r="J27" s="86">
        <f t="shared" si="0"/>
        <v>30.717314794091315</v>
      </c>
      <c r="K27" s="87">
        <v>6.6814010743061772E-2</v>
      </c>
      <c r="L27" s="88">
        <v>2.0562891674127125E-2</v>
      </c>
      <c r="M27" s="88">
        <v>3.7687444046553269E-2</v>
      </c>
      <c r="N27" s="88">
        <v>4.1125783348254253E-4</v>
      </c>
      <c r="O27" s="88">
        <v>1.0211504028648166E-3</v>
      </c>
      <c r="P27" s="89">
        <v>0.10197795434198746</v>
      </c>
      <c r="Q27" s="90">
        <f t="shared" si="1"/>
        <v>0.22847470904207701</v>
      </c>
      <c r="R27" s="91">
        <v>23.91583446264293</v>
      </c>
      <c r="S27" s="92">
        <v>7.8001899277766471</v>
      </c>
      <c r="T27" s="92">
        <v>4.9422359275898504</v>
      </c>
      <c r="U27" s="92">
        <v>0.11924538412938782</v>
      </c>
      <c r="V27" s="92">
        <v>0.39848688694465334</v>
      </c>
      <c r="W27" s="93">
        <v>24.230919888136583</v>
      </c>
      <c r="X27" s="94">
        <f t="shared" si="2"/>
        <v>61.406912477220047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355790</v>
      </c>
      <c r="AG27" s="101">
        <v>1021259.919</v>
      </c>
    </row>
    <row r="28" spans="2:33" ht="15.75" thickBot="1">
      <c r="B28" s="102" t="s">
        <v>65</v>
      </c>
      <c r="C28" s="26" t="s">
        <v>35</v>
      </c>
      <c r="D28" s="123">
        <v>18.835857494003022</v>
      </c>
      <c r="E28" s="124">
        <v>7.5737909793585452</v>
      </c>
      <c r="F28" s="124">
        <v>1.161021115290076</v>
      </c>
      <c r="G28" s="124">
        <v>4.9041964047738919E-3</v>
      </c>
      <c r="H28" s="124">
        <v>0.76006159860218558</v>
      </c>
      <c r="I28" s="125">
        <v>21.470678473065419</v>
      </c>
      <c r="J28" s="126">
        <f t="shared" si="0"/>
        <v>49.806313856724017</v>
      </c>
      <c r="K28" s="127">
        <v>5.7843456629253415E-2</v>
      </c>
      <c r="L28" s="128">
        <v>3.8250362780229218E-2</v>
      </c>
      <c r="M28" s="128">
        <v>2.6517013652382505E-2</v>
      </c>
      <c r="N28" s="128">
        <v>2.1322593064234313E-4</v>
      </c>
      <c r="O28" s="128">
        <v>2.392868777208517E-3</v>
      </c>
      <c r="P28" s="129">
        <v>0.16181478958746706</v>
      </c>
      <c r="Q28" s="130">
        <f t="shared" si="1"/>
        <v>0.28703171735718302</v>
      </c>
      <c r="R28" s="131">
        <v>14.706289992111254</v>
      </c>
      <c r="S28" s="132">
        <v>5.1037890766342393</v>
      </c>
      <c r="T28" s="132">
        <v>0.9091444242231641</v>
      </c>
      <c r="U28" s="132">
        <v>3.5581686401083001E-3</v>
      </c>
      <c r="V28" s="132">
        <v>0.40973894115738563</v>
      </c>
      <c r="W28" s="133">
        <v>16.239329325213795</v>
      </c>
      <c r="X28" s="134">
        <f t="shared" si="2"/>
        <v>37.371849927979952</v>
      </c>
      <c r="Y28" s="135"/>
      <c r="Z28" s="136"/>
      <c r="AA28" s="137"/>
      <c r="AB28" s="137"/>
      <c r="AC28" s="137"/>
      <c r="AD28" s="138">
        <v>2.4284064323155743E-4</v>
      </c>
      <c r="AE28" s="139">
        <f t="shared" si="3"/>
        <v>2.4284064323155743E-4</v>
      </c>
      <c r="AF28" s="140">
        <v>167194</v>
      </c>
      <c r="AG28" s="141">
        <v>412820.08100000001</v>
      </c>
    </row>
    <row r="29" spans="2:33" ht="15.75" thickBot="1">
      <c r="B29" s="142" t="s">
        <v>69</v>
      </c>
      <c r="C29" s="143" t="s">
        <v>70</v>
      </c>
      <c r="D29" s="144">
        <f t="shared" ref="D29:I29" si="4">SUM(D21,D22,D23,D26)</f>
        <v>181.67416654790748</v>
      </c>
      <c r="E29" s="145">
        <f t="shared" si="4"/>
        <v>47.349248966794931</v>
      </c>
      <c r="F29" s="145">
        <f t="shared" si="4"/>
        <v>9.6427951166215387</v>
      </c>
      <c r="G29" s="145">
        <f t="shared" si="4"/>
        <v>1.0546140325875255</v>
      </c>
      <c r="H29" s="145">
        <f t="shared" si="4"/>
        <v>1.8956876157902238</v>
      </c>
      <c r="I29" s="145">
        <f t="shared" si="4"/>
        <v>126.45792978955869</v>
      </c>
      <c r="J29" s="146">
        <f>SUM(D29:I29)</f>
        <v>368.07444206926039</v>
      </c>
      <c r="K29" s="147">
        <f t="shared" ref="K29:P29" si="5">SUM(K21,K22,K23,K26)</f>
        <v>0.62584580304973636</v>
      </c>
      <c r="L29" s="148">
        <f t="shared" si="5"/>
        <v>0.96561683530473608</v>
      </c>
      <c r="M29" s="148">
        <f t="shared" si="5"/>
        <v>0.16456985416369768</v>
      </c>
      <c r="N29" s="148">
        <f t="shared" si="5"/>
        <v>1.4068690323500072E-2</v>
      </c>
      <c r="O29" s="148">
        <f t="shared" si="5"/>
        <v>1.5923234050638925E-2</v>
      </c>
      <c r="P29" s="148">
        <f t="shared" si="5"/>
        <v>1.7753493895776922</v>
      </c>
      <c r="Q29" s="149">
        <f t="shared" si="1"/>
        <v>3.5613738064700016</v>
      </c>
      <c r="R29" s="150">
        <f t="shared" ref="R29:W29" si="6">SUM(R21,R22,R23,R26)</f>
        <v>583.43946662909673</v>
      </c>
      <c r="S29" s="151">
        <f t="shared" si="6"/>
        <v>151.82038289462895</v>
      </c>
      <c r="T29" s="151">
        <f t="shared" si="6"/>
        <v>35.502957022156217</v>
      </c>
      <c r="U29" s="151">
        <f t="shared" si="6"/>
        <v>3.7598215849945911</v>
      </c>
      <c r="V29" s="151">
        <f t="shared" si="6"/>
        <v>5.3589213928377273</v>
      </c>
      <c r="W29" s="151">
        <f t="shared" si="6"/>
        <v>462.37125019957659</v>
      </c>
      <c r="X29" s="152">
        <f t="shared" si="2"/>
        <v>1242.252799723291</v>
      </c>
      <c r="Y29" s="153">
        <f t="shared" ref="Y29:AD29" si="7">SUM(Y21,Y22,Y23,Y26)</f>
        <v>7.3744715215429196E-3</v>
      </c>
      <c r="Z29" s="154">
        <f t="shared" si="7"/>
        <v>4.1166690418507436E-2</v>
      </c>
      <c r="AA29" s="154">
        <f t="shared" si="7"/>
        <v>0</v>
      </c>
      <c r="AB29" s="154">
        <f t="shared" si="7"/>
        <v>0</v>
      </c>
      <c r="AC29" s="154">
        <f t="shared" si="7"/>
        <v>0</v>
      </c>
      <c r="AD29" s="154">
        <f t="shared" si="7"/>
        <v>0.16243408864186976</v>
      </c>
      <c r="AE29" s="155">
        <f t="shared" si="3"/>
        <v>0.21097525058192013</v>
      </c>
      <c r="AF29" s="156">
        <f>SUM(AF21,AF22,AF23,AF26)</f>
        <v>526275</v>
      </c>
      <c r="AG29" s="157">
        <f>SUM(AG21,AG22,AG23,AG26)</f>
        <v>2565161.3130000001</v>
      </c>
    </row>
    <row r="30" spans="2:33" ht="15.75" thickTop="1">
      <c r="B30" s="158" t="s">
        <v>71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72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39.75" customHeight="1">
      <c r="B31" s="161"/>
      <c r="C31" s="162" t="s">
        <v>73</v>
      </c>
      <c r="D31" s="163"/>
      <c r="E31" s="163"/>
      <c r="F31" s="164"/>
      <c r="G31" s="230"/>
      <c r="H31" s="230"/>
      <c r="I31" s="230"/>
      <c r="J31" s="230"/>
      <c r="K31" s="230"/>
      <c r="L31" s="161"/>
      <c r="M31" s="161"/>
      <c r="N31" s="161"/>
      <c r="O31" s="161"/>
      <c r="P31" s="161"/>
      <c r="Q31" s="161"/>
      <c r="R31" s="161"/>
      <c r="S31" s="161"/>
      <c r="T31" s="16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/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/>
      <c r="AA32" s="170"/>
      <c r="AB32" s="170"/>
      <c r="AC32" s="170"/>
      <c r="AD32" s="170"/>
      <c r="AE32" s="170"/>
      <c r="AF32" s="170"/>
      <c r="AG32" s="170"/>
    </row>
    <row r="33" spans="2:33" ht="32.25" customHeight="1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74</v>
      </c>
      <c r="D34" s="175"/>
      <c r="E34" s="175"/>
      <c r="F34" s="232"/>
      <c r="G34" s="232"/>
      <c r="H34" s="232"/>
      <c r="I34" s="232"/>
      <c r="J34" s="232"/>
      <c r="K34" s="232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31.5" customHeight="1">
      <c r="B35" s="166"/>
      <c r="C35" s="178"/>
      <c r="D35" s="179"/>
      <c r="E35" s="178"/>
      <c r="F35" s="180"/>
      <c r="G35" s="181"/>
      <c r="H35" s="225"/>
      <c r="I35" s="225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75</v>
      </c>
      <c r="D36" s="188"/>
      <c r="E36" s="226"/>
      <c r="F36" s="226"/>
      <c r="G36" s="226"/>
      <c r="H36" s="226"/>
      <c r="I36" s="226"/>
      <c r="J36" s="226"/>
      <c r="K36" s="226"/>
      <c r="L36" s="162"/>
      <c r="M36" s="162"/>
      <c r="N36" s="226"/>
      <c r="O36" s="226"/>
      <c r="P36" s="226"/>
      <c r="Q36" s="226"/>
      <c r="R36" s="226"/>
      <c r="S36" s="226"/>
      <c r="T36" s="162"/>
      <c r="U36" s="162"/>
      <c r="V36" s="162"/>
      <c r="W36" s="162"/>
      <c r="X36" s="227"/>
      <c r="Y36" s="226"/>
      <c r="Z36" s="226"/>
      <c r="AA36" s="226"/>
      <c r="AB36" s="226"/>
      <c r="AC36" s="226"/>
      <c r="AD36" s="226"/>
      <c r="AE36" s="226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C8:T8"/>
    <mergeCell ref="U8:AF8"/>
    <mergeCell ref="G11:AF11"/>
    <mergeCell ref="C12:AF12"/>
    <mergeCell ref="C13:AF13"/>
    <mergeCell ref="C7:T7"/>
    <mergeCell ref="U7:AF7"/>
    <mergeCell ref="AB2:AG2"/>
    <mergeCell ref="B3:AG3"/>
    <mergeCell ref="B4:AG4"/>
    <mergeCell ref="O5:Q5"/>
    <mergeCell ref="O6:Q6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2021-04-29T10:58:40Z</dcterms:modified>
</cp:coreProperties>
</file>