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G29" i="1" s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Q29" i="1"/>
  <c r="J29" i="1"/>
  <c r="X29" i="1"/>
  <c r="AE29" i="1"/>
</calcChain>
</file>

<file path=xl/sharedStrings.xml><?xml version="1.0" encoding="utf-8"?>
<sst xmlns="http://schemas.openxmlformats.org/spreadsheetml/2006/main" count="116" uniqueCount="83">
  <si>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</si>
  <si>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</si>
  <si>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</si>
  <si>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</si>
  <si>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</si>
  <si>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</si>
  <si>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</si>
  <si>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</si>
  <si>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</si>
  <si>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</si>
  <si>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</si>
  <si>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</si>
  <si>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</si>
  <si>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</si>
  <si>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</si>
  <si>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</si>
  <si>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</si>
  <si>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</si>
  <si>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</si>
  <si>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</si>
  <si>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</si>
  <si>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</si>
  <si>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</si>
  <si>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</si>
  <si>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</si>
  <si>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</si>
  <si>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</si>
  <si>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</si>
  <si>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</si>
  <si>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</si>
  <si>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</si>
  <si>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</si>
  <si>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</si>
  <si>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</si>
  <si>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</si>
  <si>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</si>
  <si>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</si>
  <si>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</si>
  <si>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</si>
  <si>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</si>
  <si>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</si>
  <si>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</si>
  <si>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</si>
  <si>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</si>
  <si>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</si>
  <si>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</si>
  <si>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</si>
  <si>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</si>
  <si>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</si>
  <si>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</si>
  <si>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</si>
  <si>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</si>
  <si>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</si>
  <si>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</si>
  <si>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</si>
  <si>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</si>
  <si>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</si>
  <si>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</si>
  <si>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</si>
  <si>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</si>
  <si>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</si>
  <si>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</si>
  <si>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</si>
  <si>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</si>
  <si>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</si>
  <si>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</si>
  <si>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</si>
  <si>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</si>
  <si>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</si>
  <si>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</si>
  <si>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</si>
  <si>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</si>
  <si>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</si>
  <si>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Керівник (власник)</t>
  </si>
  <si>
    <t>Виконавець</t>
  </si>
  <si>
    <t>телефон: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</si>
  <si>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</si>
  <si>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</si>
  <si>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АТ "Миколаївобленерго"</t>
  </si>
  <si>
    <t>54017, Миколаївська область, м. Миколаїв, Громадянська</t>
  </si>
  <si>
    <t>40</t>
  </si>
  <si>
    <t>Код ЄДРПОУ  23399393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</si>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</sst>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3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49" fontId="12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tabSelected="1" topLeftCell="A4" zoomScale="85" zoomScaleNormal="85" workbookViewId="0">
      <selection activeCell="X34" sqref="X34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8" width="5.71093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2" width="7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1" t="s">
        <v>77</v>
      </c>
      <c r="AC2" s="231"/>
      <c r="AD2" s="231"/>
      <c r="AE2" s="231"/>
      <c r="AF2" s="231"/>
      <c r="AG2" s="231"/>
    </row>
    <row r="3" spans="2:33" ht="18.75">
      <c r="B3" s="232" t="s">
        <v>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</row>
    <row r="4" spans="2:33" ht="18.75">
      <c r="B4" s="233" t="s">
        <v>1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34" t="s">
        <v>82</v>
      </c>
      <c r="P5" s="234"/>
      <c r="Q5" s="234"/>
      <c r="R5" s="5">
        <v>2020</v>
      </c>
      <c r="S5" s="192"/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35"/>
      <c r="P6" s="235"/>
      <c r="Q6" s="235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0" t="s">
        <v>4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 t="s">
        <v>5</v>
      </c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11"/>
    </row>
    <row r="8" spans="2:33" ht="39.75" customHeight="1">
      <c r="B8" s="11"/>
      <c r="C8" s="226" t="s">
        <v>6</v>
      </c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7" t="s">
        <v>76</v>
      </c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11"/>
    </row>
    <row r="9" spans="2:33" ht="15.75">
      <c r="B9" s="11"/>
      <c r="C9" s="12" t="s">
        <v>7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8</v>
      </c>
      <c r="D10" s="13"/>
      <c r="E10" s="13"/>
      <c r="F10" s="196" t="s">
        <v>78</v>
      </c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7"/>
      <c r="U10" s="198" t="s">
        <v>81</v>
      </c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7"/>
    </row>
    <row r="11" spans="2:33" ht="15.75">
      <c r="B11" s="15"/>
      <c r="C11" s="16" t="s">
        <v>9</v>
      </c>
      <c r="D11" s="13"/>
      <c r="E11" s="13"/>
      <c r="F11" s="11"/>
      <c r="G11" s="196" t="s">
        <v>79</v>
      </c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7"/>
    </row>
    <row r="12" spans="2:33">
      <c r="B12" s="15"/>
      <c r="C12" s="228" t="s">
        <v>10</v>
      </c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17"/>
    </row>
    <row r="13" spans="2:33" ht="15.75">
      <c r="B13" s="15"/>
      <c r="C13" s="229" t="s">
        <v>80</v>
      </c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17"/>
    </row>
    <row r="14" spans="2:33">
      <c r="B14" s="15"/>
      <c r="C14" s="208" t="s">
        <v>11</v>
      </c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18"/>
    </row>
    <row r="15" spans="2:33" ht="15.75">
      <c r="B15" s="1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10" t="s">
        <v>12</v>
      </c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2:33" ht="29.25" customHeight="1" thickTop="1">
      <c r="B17" s="220" t="s">
        <v>13</v>
      </c>
      <c r="C17" s="223" t="s">
        <v>14</v>
      </c>
      <c r="D17" s="214" t="s">
        <v>15</v>
      </c>
      <c r="E17" s="215"/>
      <c r="F17" s="215"/>
      <c r="G17" s="215"/>
      <c r="H17" s="215"/>
      <c r="I17" s="215"/>
      <c r="J17" s="216"/>
      <c r="K17" s="214" t="s">
        <v>16</v>
      </c>
      <c r="L17" s="215"/>
      <c r="M17" s="215"/>
      <c r="N17" s="215"/>
      <c r="O17" s="215"/>
      <c r="P17" s="215"/>
      <c r="Q17" s="216"/>
      <c r="R17" s="214" t="s">
        <v>17</v>
      </c>
      <c r="S17" s="215"/>
      <c r="T17" s="215"/>
      <c r="U17" s="215"/>
      <c r="V17" s="215"/>
      <c r="W17" s="215"/>
      <c r="X17" s="216"/>
      <c r="Y17" s="214" t="s">
        <v>18</v>
      </c>
      <c r="Z17" s="215"/>
      <c r="AA17" s="215"/>
      <c r="AB17" s="215"/>
      <c r="AC17" s="215"/>
      <c r="AD17" s="215"/>
      <c r="AE17" s="216"/>
      <c r="AF17" s="217" t="s">
        <v>19</v>
      </c>
      <c r="AG17" s="211" t="s">
        <v>20</v>
      </c>
    </row>
    <row r="18" spans="2:33" ht="29.25" customHeight="1">
      <c r="B18" s="221"/>
      <c r="C18" s="224"/>
      <c r="D18" s="199" t="s">
        <v>21</v>
      </c>
      <c r="E18" s="200"/>
      <c r="F18" s="201" t="s">
        <v>22</v>
      </c>
      <c r="G18" s="202"/>
      <c r="H18" s="202"/>
      <c r="I18" s="200"/>
      <c r="J18" s="203" t="s">
        <v>23</v>
      </c>
      <c r="K18" s="199" t="s">
        <v>21</v>
      </c>
      <c r="L18" s="200"/>
      <c r="M18" s="201" t="s">
        <v>22</v>
      </c>
      <c r="N18" s="202"/>
      <c r="O18" s="202"/>
      <c r="P18" s="200"/>
      <c r="Q18" s="203" t="s">
        <v>23</v>
      </c>
      <c r="R18" s="199" t="s">
        <v>21</v>
      </c>
      <c r="S18" s="200"/>
      <c r="T18" s="201" t="s">
        <v>22</v>
      </c>
      <c r="U18" s="202"/>
      <c r="V18" s="202"/>
      <c r="W18" s="200"/>
      <c r="X18" s="203" t="s">
        <v>23</v>
      </c>
      <c r="Y18" s="199" t="s">
        <v>21</v>
      </c>
      <c r="Z18" s="200"/>
      <c r="AA18" s="201" t="s">
        <v>22</v>
      </c>
      <c r="AB18" s="202"/>
      <c r="AC18" s="202"/>
      <c r="AD18" s="200"/>
      <c r="AE18" s="203" t="s">
        <v>23</v>
      </c>
      <c r="AF18" s="218"/>
      <c r="AG18" s="212"/>
    </row>
    <row r="19" spans="2:33" ht="108">
      <c r="B19" s="222"/>
      <c r="C19" s="225"/>
      <c r="D19" s="19" t="s">
        <v>24</v>
      </c>
      <c r="E19" s="20" t="s">
        <v>25</v>
      </c>
      <c r="F19" s="20" t="s">
        <v>26</v>
      </c>
      <c r="G19" s="20" t="s">
        <v>27</v>
      </c>
      <c r="H19" s="20" t="s">
        <v>28</v>
      </c>
      <c r="I19" s="21" t="s">
        <v>29</v>
      </c>
      <c r="J19" s="204"/>
      <c r="K19" s="19" t="s">
        <v>24</v>
      </c>
      <c r="L19" s="20" t="s">
        <v>25</v>
      </c>
      <c r="M19" s="20" t="s">
        <v>26</v>
      </c>
      <c r="N19" s="20" t="s">
        <v>27</v>
      </c>
      <c r="O19" s="20" t="s">
        <v>28</v>
      </c>
      <c r="P19" s="21" t="s">
        <v>29</v>
      </c>
      <c r="Q19" s="204"/>
      <c r="R19" s="19" t="s">
        <v>24</v>
      </c>
      <c r="S19" s="20" t="s">
        <v>25</v>
      </c>
      <c r="T19" s="20" t="s">
        <v>26</v>
      </c>
      <c r="U19" s="20" t="s">
        <v>27</v>
      </c>
      <c r="V19" s="20" t="s">
        <v>28</v>
      </c>
      <c r="W19" s="21" t="s">
        <v>29</v>
      </c>
      <c r="X19" s="204"/>
      <c r="Y19" s="19" t="s">
        <v>24</v>
      </c>
      <c r="Z19" s="20" t="s">
        <v>25</v>
      </c>
      <c r="AA19" s="20" t="s">
        <v>26</v>
      </c>
      <c r="AB19" s="20" t="s">
        <v>27</v>
      </c>
      <c r="AC19" s="20" t="s">
        <v>28</v>
      </c>
      <c r="AD19" s="21" t="s">
        <v>29</v>
      </c>
      <c r="AE19" s="204"/>
      <c r="AF19" s="219"/>
      <c r="AG19" s="213"/>
    </row>
    <row r="20" spans="2:33" ht="15.75" thickBot="1">
      <c r="B20" s="22" t="s">
        <v>30</v>
      </c>
      <c r="C20" s="23" t="s">
        <v>31</v>
      </c>
      <c r="D20" s="24" t="s">
        <v>32</v>
      </c>
      <c r="E20" s="25" t="s">
        <v>33</v>
      </c>
      <c r="F20" s="25" t="s">
        <v>34</v>
      </c>
      <c r="G20" s="25" t="s">
        <v>35</v>
      </c>
      <c r="H20" s="25" t="s">
        <v>36</v>
      </c>
      <c r="I20" s="26" t="s">
        <v>37</v>
      </c>
      <c r="J20" s="27" t="s">
        <v>38</v>
      </c>
      <c r="K20" s="28" t="s">
        <v>39</v>
      </c>
      <c r="L20" s="25" t="s">
        <v>40</v>
      </c>
      <c r="M20" s="25" t="s">
        <v>41</v>
      </c>
      <c r="N20" s="25" t="s">
        <v>42</v>
      </c>
      <c r="O20" s="25" t="s">
        <v>43</v>
      </c>
      <c r="P20" s="25" t="s">
        <v>44</v>
      </c>
      <c r="Q20" s="29" t="s">
        <v>45</v>
      </c>
      <c r="R20" s="24" t="s">
        <v>46</v>
      </c>
      <c r="S20" s="25" t="s">
        <v>47</v>
      </c>
      <c r="T20" s="25" t="s">
        <v>48</v>
      </c>
      <c r="U20" s="25" t="s">
        <v>49</v>
      </c>
      <c r="V20" s="25" t="s">
        <v>50</v>
      </c>
      <c r="W20" s="25" t="s">
        <v>51</v>
      </c>
      <c r="X20" s="30">
        <v>185</v>
      </c>
      <c r="Y20" s="24" t="s">
        <v>52</v>
      </c>
      <c r="Z20" s="25" t="s">
        <v>53</v>
      </c>
      <c r="AA20" s="31" t="s">
        <v>54</v>
      </c>
      <c r="AB20" s="31" t="s">
        <v>55</v>
      </c>
      <c r="AC20" s="31" t="s">
        <v>56</v>
      </c>
      <c r="AD20" s="32">
        <v>240</v>
      </c>
      <c r="AE20" s="33">
        <v>245</v>
      </c>
      <c r="AF20" s="34" t="s">
        <v>57</v>
      </c>
      <c r="AG20" s="35" t="s">
        <v>58</v>
      </c>
    </row>
    <row r="21" spans="2:33">
      <c r="B21" s="36" t="s">
        <v>59</v>
      </c>
      <c r="C21" s="37" t="s">
        <v>60</v>
      </c>
      <c r="D21" s="38"/>
      <c r="E21" s="39"/>
      <c r="F21" s="39"/>
      <c r="G21" s="39"/>
      <c r="H21" s="39"/>
      <c r="I21" s="40"/>
      <c r="J21" s="41">
        <f t="shared" ref="J21:J28" si="0">SUM(D21:I21)</f>
        <v>0</v>
      </c>
      <c r="K21" s="42"/>
      <c r="L21" s="43"/>
      <c r="M21" s="43"/>
      <c r="N21" s="43"/>
      <c r="O21" s="43"/>
      <c r="P21" s="44"/>
      <c r="Q21" s="45">
        <f t="shared" ref="Q21:Q29" si="1">SUM(K21:P21)</f>
        <v>0</v>
      </c>
      <c r="R21" s="46"/>
      <c r="S21" s="47"/>
      <c r="T21" s="47"/>
      <c r="U21" s="47"/>
      <c r="V21" s="47"/>
      <c r="W21" s="48"/>
      <c r="X21" s="49">
        <f t="shared" ref="X21:X29" si="2">SUM(R21:W21)</f>
        <v>0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28</v>
      </c>
      <c r="AG21" s="56">
        <v>467850</v>
      </c>
    </row>
    <row r="22" spans="2:33" ht="15.75" thickBot="1">
      <c r="B22" s="57" t="s">
        <v>61</v>
      </c>
      <c r="C22" s="58" t="s">
        <v>32</v>
      </c>
      <c r="D22" s="59">
        <v>47.649789558690799</v>
      </c>
      <c r="E22" s="60">
        <v>3.640368628568714</v>
      </c>
      <c r="F22" s="60">
        <v>0.55155384542302033</v>
      </c>
      <c r="G22" s="60"/>
      <c r="H22" s="60">
        <v>1.1546985891406585</v>
      </c>
      <c r="I22" s="61">
        <v>27.063611229870315</v>
      </c>
      <c r="J22" s="62">
        <f t="shared" si="0"/>
        <v>80.060021851693506</v>
      </c>
      <c r="K22" s="63">
        <v>0.24190014726141276</v>
      </c>
      <c r="L22" s="64">
        <v>0.10919956296612987</v>
      </c>
      <c r="M22" s="64">
        <v>2.176618687948316E-2</v>
      </c>
      <c r="N22" s="64"/>
      <c r="O22" s="64">
        <v>1.705002137665669E-2</v>
      </c>
      <c r="P22" s="65">
        <v>0.40393900527290866</v>
      </c>
      <c r="Q22" s="66">
        <f t="shared" si="1"/>
        <v>0.79385492375659106</v>
      </c>
      <c r="R22" s="67">
        <v>146.27478846669825</v>
      </c>
      <c r="S22" s="68">
        <v>10.75984972697821</v>
      </c>
      <c r="T22" s="68">
        <v>7.8621509205581104</v>
      </c>
      <c r="U22" s="68"/>
      <c r="V22" s="68">
        <v>3.2450700713595499</v>
      </c>
      <c r="W22" s="69">
        <v>100.9342006395954</v>
      </c>
      <c r="X22" s="70">
        <f t="shared" si="2"/>
        <v>269.07605982518953</v>
      </c>
      <c r="Y22" s="71"/>
      <c r="Z22" s="72"/>
      <c r="AA22" s="73"/>
      <c r="AB22" s="73"/>
      <c r="AC22" s="73"/>
      <c r="AD22" s="74">
        <v>3.734359412854496E-2</v>
      </c>
      <c r="AE22" s="75">
        <f t="shared" si="3"/>
        <v>3.734359412854496E-2</v>
      </c>
      <c r="AF22" s="76">
        <v>127</v>
      </c>
      <c r="AG22" s="77">
        <v>199372.223</v>
      </c>
    </row>
    <row r="23" spans="2:33">
      <c r="B23" s="78" t="s">
        <v>62</v>
      </c>
      <c r="C23" s="37" t="s">
        <v>63</v>
      </c>
      <c r="D23" s="38">
        <v>117.66290057479455</v>
      </c>
      <c r="E23" s="39">
        <v>16.691104460595696</v>
      </c>
      <c r="F23" s="39">
        <v>1.4442886323690085</v>
      </c>
      <c r="G23" s="39">
        <v>0.62281126787326013</v>
      </c>
      <c r="H23" s="39">
        <v>0.84637499406203975</v>
      </c>
      <c r="I23" s="40">
        <v>88.189771507291809</v>
      </c>
      <c r="J23" s="41">
        <f>SUM(D23:I23)</f>
        <v>225.45725143698633</v>
      </c>
      <c r="K23" s="42">
        <v>0.44445394518075149</v>
      </c>
      <c r="L23" s="43">
        <v>0.60204455845328009</v>
      </c>
      <c r="M23" s="43">
        <v>2.586290437508907E-2</v>
      </c>
      <c r="N23" s="43">
        <v>1.7291340078856111E-2</v>
      </c>
      <c r="O23" s="43">
        <v>1.1288774880053204E-2</v>
      </c>
      <c r="P23" s="44">
        <v>0.94498123604579354</v>
      </c>
      <c r="Q23" s="45">
        <f t="shared" si="1"/>
        <v>2.0459227590138234</v>
      </c>
      <c r="R23" s="46">
        <v>412.63527427439379</v>
      </c>
      <c r="S23" s="47">
        <v>61.919912199212199</v>
      </c>
      <c r="T23" s="47">
        <v>9.5952243464781404</v>
      </c>
      <c r="U23" s="47">
        <v>1.5751142476804958</v>
      </c>
      <c r="V23" s="47">
        <v>3.6319445369130738</v>
      </c>
      <c r="W23" s="48">
        <v>321.19003926957066</v>
      </c>
      <c r="X23" s="49">
        <f t="shared" si="2"/>
        <v>810.54750887424836</v>
      </c>
      <c r="Y23" s="50">
        <v>1.9001472614127595E-5</v>
      </c>
      <c r="Z23" s="51">
        <v>6.0004750368153531E-2</v>
      </c>
      <c r="AA23" s="52"/>
      <c r="AB23" s="52"/>
      <c r="AC23" s="52"/>
      <c r="AD23" s="53">
        <v>4.0248919291245071E-2</v>
      </c>
      <c r="AE23" s="54">
        <f t="shared" si="3"/>
        <v>0.10027267113201273</v>
      </c>
      <c r="AF23" s="79">
        <f>SUM(AF24,AF25)</f>
        <v>3136</v>
      </c>
      <c r="AG23" s="80">
        <f>SUM(AG24,AG25)</f>
        <v>463859.09</v>
      </c>
    </row>
    <row r="24" spans="2:33" ht="25.5">
      <c r="B24" s="81" t="s">
        <v>64</v>
      </c>
      <c r="C24" s="82" t="s">
        <v>33</v>
      </c>
      <c r="D24" s="83">
        <v>71.684811436884516</v>
      </c>
      <c r="E24" s="84">
        <v>11.983667188898837</v>
      </c>
      <c r="F24" s="84">
        <v>1.5269667636526409</v>
      </c>
      <c r="G24" s="84">
        <v>0.7626230975828111</v>
      </c>
      <c r="H24" s="84">
        <v>0.8309982094897046</v>
      </c>
      <c r="I24" s="85">
        <v>76.484926141450316</v>
      </c>
      <c r="J24" s="86">
        <f t="shared" si="0"/>
        <v>163.27399283795882</v>
      </c>
      <c r="K24" s="87">
        <v>0.27983717547000897</v>
      </c>
      <c r="L24" s="88">
        <v>0.56365264100268575</v>
      </c>
      <c r="M24" s="88">
        <v>2.755427484333035E-2</v>
      </c>
      <c r="N24" s="88">
        <v>2.1256714413607877E-2</v>
      </c>
      <c r="O24" s="88">
        <v>1.4136638316920322E-2</v>
      </c>
      <c r="P24" s="89">
        <v>0.8397689122649955</v>
      </c>
      <c r="Q24" s="90">
        <f t="shared" si="1"/>
        <v>1.7462063563115489</v>
      </c>
      <c r="R24" s="91">
        <v>198.35164578856381</v>
      </c>
      <c r="S24" s="92">
        <v>30.121846732674502</v>
      </c>
      <c r="T24" s="92">
        <v>8.1317936365350896</v>
      </c>
      <c r="U24" s="92">
        <v>1.374883156212499</v>
      </c>
      <c r="V24" s="92">
        <v>2.7496595124517742</v>
      </c>
      <c r="W24" s="93">
        <v>195.32313653548471</v>
      </c>
      <c r="X24" s="94">
        <f t="shared" si="2"/>
        <v>436.05296536192236</v>
      </c>
      <c r="Y24" s="95">
        <v>2.7976723366159355E-5</v>
      </c>
      <c r="Z24" s="96">
        <v>6.3314122649955243E-2</v>
      </c>
      <c r="AA24" s="97"/>
      <c r="AB24" s="97"/>
      <c r="AC24" s="97"/>
      <c r="AD24" s="98">
        <v>2.7075872873769023E-2</v>
      </c>
      <c r="AE24" s="99">
        <f t="shared" si="3"/>
        <v>9.0417972247090417E-2</v>
      </c>
      <c r="AF24" s="100">
        <v>1495</v>
      </c>
      <c r="AG24" s="101">
        <v>326877.88800000004</v>
      </c>
    </row>
    <row r="25" spans="2:33" ht="15.75" thickBot="1">
      <c r="B25" s="102" t="s">
        <v>65</v>
      </c>
      <c r="C25" s="58" t="s">
        <v>66</v>
      </c>
      <c r="D25" s="59">
        <v>215.00295554831641</v>
      </c>
      <c r="E25" s="60">
        <v>26.657203778837328</v>
      </c>
      <c r="F25" s="60">
        <v>1.2692510439186189</v>
      </c>
      <c r="G25" s="60">
        <v>0.32681612224953355</v>
      </c>
      <c r="H25" s="60">
        <v>0.878929131992774</v>
      </c>
      <c r="I25" s="61">
        <v>112.97005952557231</v>
      </c>
      <c r="J25" s="62">
        <f t="shared" si="0"/>
        <v>357.10521515088698</v>
      </c>
      <c r="K25" s="63">
        <v>0.79296354428880267</v>
      </c>
      <c r="L25" s="64">
        <v>0.68332395534101342</v>
      </c>
      <c r="M25" s="64">
        <v>2.2282109752124857E-2</v>
      </c>
      <c r="N25" s="64">
        <v>8.896259661799983E-3</v>
      </c>
      <c r="O25" s="64">
        <v>5.2595729558444632E-3</v>
      </c>
      <c r="P25" s="65">
        <v>1.1677258862202742</v>
      </c>
      <c r="Q25" s="66">
        <f t="shared" si="1"/>
        <v>2.6804513282198599</v>
      </c>
      <c r="R25" s="67">
        <v>214.28362848583077</v>
      </c>
      <c r="S25" s="68">
        <v>31.798065466537441</v>
      </c>
      <c r="T25" s="68">
        <v>1.4634307099430561</v>
      </c>
      <c r="U25" s="68">
        <v>0.200231091467997</v>
      </c>
      <c r="V25" s="68">
        <v>0.88228502446130397</v>
      </c>
      <c r="W25" s="69">
        <v>125.86690273408219</v>
      </c>
      <c r="X25" s="70">
        <f t="shared" si="2"/>
        <v>374.49454351232276</v>
      </c>
      <c r="Y25" s="71"/>
      <c r="Z25" s="72">
        <v>5.2998489649657948E-2</v>
      </c>
      <c r="AA25" s="73"/>
      <c r="AB25" s="73"/>
      <c r="AC25" s="73"/>
      <c r="AD25" s="74">
        <v>6.8137530725264309E-2</v>
      </c>
      <c r="AE25" s="75">
        <f t="shared" si="3"/>
        <v>0.12113602037492226</v>
      </c>
      <c r="AF25" s="76">
        <v>1641</v>
      </c>
      <c r="AG25" s="77">
        <v>136981.20199999999</v>
      </c>
    </row>
    <row r="26" spans="2:33">
      <c r="B26" s="103" t="s">
        <v>67</v>
      </c>
      <c r="C26" s="104" t="s">
        <v>34</v>
      </c>
      <c r="D26" s="105">
        <v>20.871920573844474</v>
      </c>
      <c r="E26" s="106">
        <v>3.0119538264215477</v>
      </c>
      <c r="F26" s="106">
        <v>2.1868091777112726</v>
      </c>
      <c r="G26" s="106">
        <v>0.25030259845137998</v>
      </c>
      <c r="H26" s="106">
        <v>0.67138283216949313</v>
      </c>
      <c r="I26" s="107">
        <v>16.628355897582061</v>
      </c>
      <c r="J26" s="108">
        <f t="shared" si="0"/>
        <v>43.620724906180229</v>
      </c>
      <c r="K26" s="109">
        <v>7.9523063037385391E-2</v>
      </c>
      <c r="L26" s="110">
        <v>1.4513324782670657E-2</v>
      </c>
      <c r="M26" s="110">
        <v>3.0852691083558977E-2</v>
      </c>
      <c r="N26" s="110">
        <v>5.0353902427438123E-4</v>
      </c>
      <c r="O26" s="110">
        <v>1.9780532991306825E-3</v>
      </c>
      <c r="P26" s="111">
        <v>0.13257327442876823</v>
      </c>
      <c r="Q26" s="112">
        <f t="shared" si="1"/>
        <v>0.25994394565578832</v>
      </c>
      <c r="R26" s="113">
        <v>55.097264365136304</v>
      </c>
      <c r="S26" s="114">
        <v>7.8013903129534121</v>
      </c>
      <c r="T26" s="114">
        <v>6.1790329444100101</v>
      </c>
      <c r="U26" s="114">
        <v>0.63011604785324993</v>
      </c>
      <c r="V26" s="114">
        <v>1.9109368317936348</v>
      </c>
      <c r="W26" s="115">
        <v>45.426399075499596</v>
      </c>
      <c r="X26" s="116">
        <f t="shared" si="2"/>
        <v>117.04513957764621</v>
      </c>
      <c r="Y26" s="117">
        <v>1.216094247304166E-4</v>
      </c>
      <c r="Z26" s="118"/>
      <c r="AA26" s="119"/>
      <c r="AB26" s="119"/>
      <c r="AC26" s="119"/>
      <c r="AD26" s="120">
        <v>4.9403828796731746E-5</v>
      </c>
      <c r="AE26" s="121">
        <f t="shared" si="3"/>
        <v>1.7101325352714836E-4</v>
      </c>
      <c r="AF26" s="79">
        <f>SUM(AF27,AF28)</f>
        <v>522984</v>
      </c>
      <c r="AG26" s="80">
        <f>SUM(AG27,AG28)</f>
        <v>1434080</v>
      </c>
    </row>
    <row r="27" spans="2:33" ht="25.5">
      <c r="B27" s="81" t="s">
        <v>64</v>
      </c>
      <c r="C27" s="82" t="s">
        <v>68</v>
      </c>
      <c r="D27" s="83">
        <v>16.135015666965085</v>
      </c>
      <c r="E27" s="84">
        <v>1.5603178155774395</v>
      </c>
      <c r="F27" s="84">
        <v>2.5784327439570278</v>
      </c>
      <c r="G27" s="84">
        <v>0.36853178155774396</v>
      </c>
      <c r="H27" s="84">
        <v>0.7684982094897046</v>
      </c>
      <c r="I27" s="85">
        <v>15.162796553267681</v>
      </c>
      <c r="J27" s="86">
        <f t="shared" si="0"/>
        <v>36.573592770814678</v>
      </c>
      <c r="K27" s="87">
        <v>7.3072403760071625E-2</v>
      </c>
      <c r="L27" s="88">
        <v>9.1847582811101156E-3</v>
      </c>
      <c r="M27" s="88">
        <v>3.1837511190689345E-2</v>
      </c>
      <c r="N27" s="88">
        <v>7.4138316920322291E-4</v>
      </c>
      <c r="O27" s="88">
        <v>2.0255147717099372E-3</v>
      </c>
      <c r="P27" s="89">
        <v>0.1165901969561325</v>
      </c>
      <c r="Q27" s="90">
        <f t="shared" si="1"/>
        <v>0.23345176812891674</v>
      </c>
      <c r="R27" s="91">
        <v>32.482840742944397</v>
      </c>
      <c r="S27" s="92">
        <v>3.0865039113953823</v>
      </c>
      <c r="T27" s="92">
        <v>5.1633129802169302</v>
      </c>
      <c r="U27" s="92">
        <v>0.63011604785324993</v>
      </c>
      <c r="V27" s="92">
        <v>1.5468352088087278</v>
      </c>
      <c r="W27" s="93">
        <v>30.133713113027898</v>
      </c>
      <c r="X27" s="94">
        <f t="shared" si="2"/>
        <v>73.04332200424659</v>
      </c>
      <c r="Y27" s="95">
        <v>1.7905102954341988E-4</v>
      </c>
      <c r="Z27" s="96"/>
      <c r="AA27" s="97"/>
      <c r="AB27" s="97"/>
      <c r="AC27" s="97"/>
      <c r="AD27" s="98"/>
      <c r="AE27" s="99">
        <f t="shared" si="3"/>
        <v>1.7905102954341988E-4</v>
      </c>
      <c r="AF27" s="122">
        <v>355790</v>
      </c>
      <c r="AG27" s="101">
        <v>1021259.919</v>
      </c>
    </row>
    <row r="28" spans="2:33" ht="15.75" thickBot="1">
      <c r="B28" s="102" t="s">
        <v>65</v>
      </c>
      <c r="C28" s="26" t="s">
        <v>35</v>
      </c>
      <c r="D28" s="123">
        <v>30.900405721562471</v>
      </c>
      <c r="E28" s="124">
        <v>6.0852074510616871</v>
      </c>
      <c r="F28" s="124">
        <v>1.3577042674800841</v>
      </c>
      <c r="G28" s="124"/>
      <c r="H28" s="124">
        <v>0.46578019960316286</v>
      </c>
      <c r="I28" s="125">
        <v>19.731086563804897</v>
      </c>
      <c r="J28" s="126">
        <f t="shared" si="0"/>
        <v>58.540184203512297</v>
      </c>
      <c r="K28" s="127">
        <v>9.317973169070394E-2</v>
      </c>
      <c r="L28" s="128">
        <v>2.5794414665205673E-2</v>
      </c>
      <c r="M28" s="128">
        <v>2.8767731809162794E-2</v>
      </c>
      <c r="N28" s="128"/>
      <c r="O28" s="128">
        <v>1.877572778156188E-3</v>
      </c>
      <c r="P28" s="129">
        <v>0.16641099298131312</v>
      </c>
      <c r="Q28" s="130">
        <f t="shared" si="1"/>
        <v>0.31603044392454172</v>
      </c>
      <c r="R28" s="131">
        <v>22.614423622191723</v>
      </c>
      <c r="S28" s="132">
        <v>4.7148864015580623</v>
      </c>
      <c r="T28" s="132">
        <v>1.0157199641930874</v>
      </c>
      <c r="U28" s="132"/>
      <c r="V28" s="132">
        <v>0.36410162298490839</v>
      </c>
      <c r="W28" s="133">
        <v>15.292685962471575</v>
      </c>
      <c r="X28" s="134">
        <f t="shared" si="2"/>
        <v>44.001817573399357</v>
      </c>
      <c r="Y28" s="135"/>
      <c r="Z28" s="136"/>
      <c r="AA28" s="137"/>
      <c r="AB28" s="137"/>
      <c r="AC28" s="137"/>
      <c r="AD28" s="138">
        <v>1.5399650546391448E-4</v>
      </c>
      <c r="AE28" s="139">
        <f t="shared" si="3"/>
        <v>1.5399650546391448E-4</v>
      </c>
      <c r="AF28" s="140">
        <v>167194</v>
      </c>
      <c r="AG28" s="141">
        <v>412820.08100000001</v>
      </c>
    </row>
    <row r="29" spans="2:33" ht="15.75" thickBot="1">
      <c r="B29" s="142" t="s">
        <v>69</v>
      </c>
      <c r="C29" s="143" t="s">
        <v>70</v>
      </c>
      <c r="D29" s="144">
        <f t="shared" ref="D29:I29" si="4">SUM(D21,D22,D23,D26)</f>
        <v>186.18461070732982</v>
      </c>
      <c r="E29" s="145">
        <f t="shared" si="4"/>
        <v>23.343426915585958</v>
      </c>
      <c r="F29" s="145">
        <f t="shared" si="4"/>
        <v>4.1826516555033013</v>
      </c>
      <c r="G29" s="145">
        <f t="shared" si="4"/>
        <v>0.87311386632464005</v>
      </c>
      <c r="H29" s="145">
        <f t="shared" si="4"/>
        <v>2.6724564153721917</v>
      </c>
      <c r="I29" s="145">
        <f t="shared" si="4"/>
        <v>131.88173863474418</v>
      </c>
      <c r="J29" s="146">
        <f>SUM(D29:I29)</f>
        <v>349.13799819486007</v>
      </c>
      <c r="K29" s="147">
        <f t="shared" ref="K29:P29" si="5">SUM(K21,K22,K23,K26)</f>
        <v>0.76587715547954971</v>
      </c>
      <c r="L29" s="148">
        <f t="shared" si="5"/>
        <v>0.7257574462020806</v>
      </c>
      <c r="M29" s="148">
        <f t="shared" si="5"/>
        <v>7.8481782338131204E-2</v>
      </c>
      <c r="N29" s="148">
        <f t="shared" si="5"/>
        <v>1.7794879103130493E-2</v>
      </c>
      <c r="O29" s="148">
        <f t="shared" si="5"/>
        <v>3.0316849555840578E-2</v>
      </c>
      <c r="P29" s="148">
        <f t="shared" si="5"/>
        <v>1.4814935157474705</v>
      </c>
      <c r="Q29" s="149">
        <f t="shared" si="1"/>
        <v>3.0997216284262032</v>
      </c>
      <c r="R29" s="150">
        <f t="shared" ref="R29:W29" si="6">SUM(R21,R22,R23,R26)</f>
        <v>614.00732710622833</v>
      </c>
      <c r="S29" s="151">
        <f t="shared" si="6"/>
        <v>80.481152239143825</v>
      </c>
      <c r="T29" s="151">
        <f t="shared" si="6"/>
        <v>23.636408211446263</v>
      </c>
      <c r="U29" s="151">
        <f t="shared" si="6"/>
        <v>2.2052302955337457</v>
      </c>
      <c r="V29" s="151">
        <f t="shared" si="6"/>
        <v>8.7879514400662586</v>
      </c>
      <c r="W29" s="151">
        <f t="shared" si="6"/>
        <v>467.55063898466568</v>
      </c>
      <c r="X29" s="152">
        <f t="shared" si="2"/>
        <v>1196.6687082770841</v>
      </c>
      <c r="Y29" s="153">
        <f t="shared" ref="Y29:AD29" si="7">SUM(Y21,Y22,Y23,Y26)</f>
        <v>1.4061089734454421E-4</v>
      </c>
      <c r="Z29" s="154">
        <f t="shared" si="7"/>
        <v>6.0004750368153531E-2</v>
      </c>
      <c r="AA29" s="154">
        <f t="shared" si="7"/>
        <v>0</v>
      </c>
      <c r="AB29" s="154">
        <f t="shared" si="7"/>
        <v>0</v>
      </c>
      <c r="AC29" s="154">
        <f t="shared" si="7"/>
        <v>0</v>
      </c>
      <c r="AD29" s="154">
        <f t="shared" si="7"/>
        <v>7.7641917248586767E-2</v>
      </c>
      <c r="AE29" s="155">
        <f t="shared" si="3"/>
        <v>0.13778727851408484</v>
      </c>
      <c r="AF29" s="156">
        <f>SUM(AF21,AF22,AF23,AF26)</f>
        <v>526275</v>
      </c>
      <c r="AG29" s="157">
        <f>SUM(AG21,AG22,AG23,AG26)</f>
        <v>2565161.3130000001</v>
      </c>
    </row>
    <row r="30" spans="2:33" ht="15.75" thickTop="1">
      <c r="B30" s="158" t="s">
        <v>71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72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2:33" ht="39.75" customHeight="1">
      <c r="B31" s="161"/>
      <c r="C31" s="162" t="s">
        <v>73</v>
      </c>
      <c r="D31" s="163"/>
      <c r="E31" s="163"/>
      <c r="F31" s="164"/>
      <c r="G31" s="205"/>
      <c r="H31" s="205"/>
      <c r="I31" s="205"/>
      <c r="J31" s="205"/>
      <c r="K31" s="205"/>
      <c r="L31" s="161"/>
      <c r="M31" s="161"/>
      <c r="N31" s="161"/>
      <c r="O31" s="161"/>
      <c r="P31" s="161"/>
      <c r="Q31" s="161"/>
      <c r="R31" s="161"/>
      <c r="S31" s="161"/>
      <c r="T31" s="161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161"/>
      <c r="AG31" s="161"/>
    </row>
    <row r="32" spans="2:33">
      <c r="B32" s="165"/>
      <c r="C32" s="166"/>
      <c r="D32" s="167"/>
      <c r="E32" s="167"/>
      <c r="F32" s="168"/>
      <c r="G32" s="169"/>
      <c r="H32" s="169"/>
      <c r="I32" s="167"/>
      <c r="J32" s="170"/>
      <c r="K32" s="167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67"/>
      <c r="AA32" s="170"/>
      <c r="AB32" s="170"/>
      <c r="AC32" s="170"/>
      <c r="AD32" s="170"/>
      <c r="AE32" s="170"/>
      <c r="AF32" s="170"/>
      <c r="AG32" s="170"/>
    </row>
    <row r="33" spans="2:33" ht="32.25" customHeight="1">
      <c r="B33" s="171"/>
      <c r="C33" s="163"/>
      <c r="D33" s="172"/>
      <c r="E33" s="172"/>
      <c r="F33" s="173"/>
      <c r="G33" s="174"/>
      <c r="H33" s="175"/>
      <c r="I33" s="176"/>
      <c r="J33" s="175"/>
      <c r="K33" s="174"/>
      <c r="L33" s="177"/>
      <c r="M33" s="177"/>
      <c r="N33" s="177"/>
      <c r="O33" s="175"/>
      <c r="P33" s="176"/>
      <c r="Q33" s="175"/>
      <c r="R33" s="177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 spans="2:33" ht="15.75">
      <c r="B34" s="171"/>
      <c r="C34" s="162" t="s">
        <v>74</v>
      </c>
      <c r="D34" s="175"/>
      <c r="E34" s="175"/>
      <c r="F34" s="207"/>
      <c r="G34" s="207"/>
      <c r="H34" s="207"/>
      <c r="I34" s="207"/>
      <c r="J34" s="207"/>
      <c r="K34" s="207"/>
      <c r="L34" s="177"/>
      <c r="M34" s="177"/>
      <c r="N34" s="175"/>
      <c r="O34" s="177"/>
      <c r="P34" s="177"/>
      <c r="Q34" s="177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31.5" customHeight="1">
      <c r="B35" s="166"/>
      <c r="C35" s="178"/>
      <c r="D35" s="179"/>
      <c r="E35" s="178"/>
      <c r="F35" s="180"/>
      <c r="G35" s="181"/>
      <c r="H35" s="193"/>
      <c r="I35" s="193"/>
      <c r="J35" s="181"/>
      <c r="K35" s="182"/>
      <c r="L35" s="169"/>
      <c r="M35" s="169"/>
      <c r="N35" s="181"/>
      <c r="O35" s="169"/>
      <c r="P35" s="169"/>
      <c r="Q35" s="183"/>
      <c r="R35" s="184"/>
      <c r="S35" s="184"/>
      <c r="T35" s="185"/>
      <c r="U35" s="186"/>
      <c r="V35" s="186"/>
      <c r="W35" s="186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</row>
    <row r="36" spans="2:33" ht="15.75">
      <c r="B36" s="187"/>
      <c r="C36" s="162" t="s">
        <v>75</v>
      </c>
      <c r="D36" s="188"/>
      <c r="E36" s="194"/>
      <c r="F36" s="194"/>
      <c r="G36" s="194"/>
      <c r="H36" s="194"/>
      <c r="I36" s="194"/>
      <c r="J36" s="194"/>
      <c r="K36" s="194"/>
      <c r="L36" s="162"/>
      <c r="M36" s="162"/>
      <c r="N36" s="194"/>
      <c r="O36" s="194"/>
      <c r="P36" s="194"/>
      <c r="Q36" s="194"/>
      <c r="R36" s="194"/>
      <c r="S36" s="194"/>
      <c r="T36" s="162"/>
      <c r="U36" s="162"/>
      <c r="V36" s="162"/>
      <c r="W36" s="162"/>
      <c r="X36" s="195"/>
      <c r="Y36" s="194"/>
      <c r="Z36" s="194"/>
      <c r="AA36" s="194"/>
      <c r="AB36" s="194"/>
      <c r="AC36" s="194"/>
      <c r="AD36" s="194"/>
      <c r="AE36" s="194"/>
      <c r="AF36" s="175"/>
      <c r="AG36" s="175"/>
    </row>
    <row r="37" spans="2:33" ht="15.75">
      <c r="B37" s="189"/>
      <c r="C37" s="188"/>
      <c r="D37" s="188"/>
      <c r="E37" s="190"/>
      <c r="F37" s="191"/>
      <c r="G37" s="191"/>
      <c r="H37" s="191"/>
      <c r="I37" s="191"/>
      <c r="J37" s="191"/>
      <c r="K37" s="191"/>
      <c r="L37" s="191"/>
      <c r="M37" s="191"/>
      <c r="N37" s="191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</sheetData>
  <mergeCells count="44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H35:I35"/>
    <mergeCell ref="E36:K36"/>
    <mergeCell ref="N36:S36"/>
    <mergeCell ref="X36:AE36"/>
    <mergeCell ref="F10:T10"/>
    <mergeCell ref="U10:AF10"/>
    <mergeCell ref="Y18:Z18"/>
    <mergeCell ref="AA18:AD18"/>
    <mergeCell ref="AE18:AE19"/>
    <mergeCell ref="G31:K31"/>
    <mergeCell ref="U31:AE31"/>
    <mergeCell ref="F34:K34"/>
    <mergeCell ref="C14:AF14"/>
    <mergeCell ref="C15:N15"/>
    <mergeCell ref="O15:AF15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2021-04-29T11:00:19Z</dcterms:modified>
</cp:coreProperties>
</file>