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100"/>
  </bookViews>
  <sheets>
    <sheet name="ЕЦП_11-НКРЕКП" sheetId="1" r:id="rId1"/>
  </sheets>
  <definedNames>
    <definedName name="_xlnm.Print_Area" localSheetId="0">'ЕЦП_11-НКРЕКП'!$B$2:$AG$37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F29" i="1" s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Q29" i="1"/>
  <c r="J29" i="1"/>
  <c r="X29" i="1"/>
  <c r="AE29" i="1"/>
</calcChain>
</file>

<file path=xl/sharedStrings.xml><?xml version="1.0" encoding="utf-8"?>
<sst xmlns="http://schemas.openxmlformats.org/spreadsheetml/2006/main" count="127" uniqueCount="93">
  <si>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</si>
  <si>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</si>
  <si>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</si>
  <si>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</si>
  <si>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</si>
  <si>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</si>
  <si>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</si>
  <si>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</si>
  <si>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</si>
  <si>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</si>
  <si>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</si>
  <si>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</si>
  <si>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</si>
  <si>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</si>
  <si>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</si>
  <si>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</si>
  <si>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</si>
  <si>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</si>
  <si>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</si>
  <si>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</si>
  <si>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</si>
  <si>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</si>
  <si>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</si>
  <si>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</si>
  <si>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</si>
  <si>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</si>
  <si>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</si>
  <si>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</si>
  <si>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</si>
  <si>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</si>
  <si>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</si>
  <si>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</si>
  <si>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</si>
  <si>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</si>
  <si>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</si>
  <si>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</si>
  <si>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</si>
  <si>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</si>
  <si>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</si>
  <si>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</si>
  <si>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</si>
  <si>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</si>
  <si>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</si>
  <si>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</si>
  <si>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</si>
  <si>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</si>
  <si>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</si>
  <si>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</si>
  <si>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</si>
  <si>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</si>
  <si>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</si>
  <si>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</si>
  <si>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</si>
  <si>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</si>
  <si>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</si>
  <si>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</si>
  <si>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</si>
  <si>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</si>
  <si>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</si>
  <si>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</si>
  <si>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</si>
  <si>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</si>
  <si>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</si>
  <si>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</si>
  <si>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</si>
  <si>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</si>
  <si>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</si>
  <si>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</si>
  <si>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</si>
  <si>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</si>
  <si>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</si>
  <si>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</si>
  <si>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</si>
  <si>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</si>
  <si>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</si>
  <si>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</si>
  <si>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</si>
  <si>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</si>
  <si>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</si>
  <si>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</si>
  <si>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</si>
  <si>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</si>
  <si>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</si>
  <si>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2021</t>
  </si>
  <si>
    <t>I</t>
  </si>
  <si>
    <t>АТ "Миколаївобленерго"</t>
  </si>
  <si>
    <t>54017, Миколаївська область, м. Миколаїв, Громадянська</t>
  </si>
  <si>
    <t>40</t>
  </si>
  <si>
    <t>Код ЄДРПОУ  23399393</t>
  </si>
  <si>
    <t>С.Л. Клочко</t>
  </si>
  <si>
    <t>Пацула О.Т.                   Обривкова О.В.</t>
  </si>
  <si>
    <t>obryvkova_o@energy.mk.ua</t>
  </si>
  <si>
    <t>(0512)53-92-79; 53-92-23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</si>
</sst>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ryvkova_o@energy.mk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G37"/>
  <sheetViews>
    <sheetView tabSelected="1" topLeftCell="C1" zoomScale="85" zoomScaleNormal="85" workbookViewId="0">
      <selection activeCell="C2" sqref="B2:AG37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4" t="s">
        <v>82</v>
      </c>
      <c r="AC2" s="194"/>
      <c r="AD2" s="194"/>
      <c r="AE2" s="194"/>
      <c r="AF2" s="194"/>
      <c r="AG2" s="194"/>
    </row>
    <row r="3" spans="2:33" ht="18.75"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2:33" ht="18.75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197" t="s">
        <v>84</v>
      </c>
      <c r="P5" s="197"/>
      <c r="Q5" s="197"/>
      <c r="R5" s="5"/>
      <c r="S5" s="192" t="s">
        <v>83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198" t="s">
        <v>4</v>
      </c>
      <c r="P6" s="198"/>
      <c r="Q6" s="198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3" t="s">
        <v>5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 t="s">
        <v>6</v>
      </c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1"/>
    </row>
    <row r="8" spans="2:33" ht="39.75" customHeight="1">
      <c r="B8" s="11"/>
      <c r="C8" s="199" t="s">
        <v>7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81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1" t="s">
        <v>85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28"/>
      <c r="U10" s="229" t="s">
        <v>88</v>
      </c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17"/>
    </row>
    <row r="11" spans="2:33" ht="15.75">
      <c r="B11" s="15"/>
      <c r="C11" s="16" t="s">
        <v>10</v>
      </c>
      <c r="D11" s="13"/>
      <c r="E11" s="13"/>
      <c r="F11" s="11"/>
      <c r="G11" s="201" t="s">
        <v>86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17"/>
    </row>
    <row r="12" spans="2:33">
      <c r="B12" s="15"/>
      <c r="C12" s="202" t="s">
        <v>11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17"/>
    </row>
    <row r="13" spans="2:33" ht="15.75">
      <c r="B13" s="15"/>
      <c r="C13" s="203" t="s">
        <v>87</v>
      </c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17"/>
    </row>
    <row r="14" spans="2:33">
      <c r="B14" s="15"/>
      <c r="C14" s="233" t="s">
        <v>12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18"/>
    </row>
    <row r="15" spans="2:33" ht="15.75">
      <c r="B15" s="1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5" t="s">
        <v>13</v>
      </c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04" t="s">
        <v>14</v>
      </c>
      <c r="C17" s="207" t="s">
        <v>15</v>
      </c>
      <c r="D17" s="210" t="s">
        <v>16</v>
      </c>
      <c r="E17" s="211"/>
      <c r="F17" s="211"/>
      <c r="G17" s="211"/>
      <c r="H17" s="211"/>
      <c r="I17" s="211"/>
      <c r="J17" s="212"/>
      <c r="K17" s="210" t="s">
        <v>17</v>
      </c>
      <c r="L17" s="211"/>
      <c r="M17" s="211"/>
      <c r="N17" s="211"/>
      <c r="O17" s="211"/>
      <c r="P17" s="211"/>
      <c r="Q17" s="212"/>
      <c r="R17" s="210" t="s">
        <v>18</v>
      </c>
      <c r="S17" s="211"/>
      <c r="T17" s="211"/>
      <c r="U17" s="211"/>
      <c r="V17" s="211"/>
      <c r="W17" s="211"/>
      <c r="X17" s="212"/>
      <c r="Y17" s="210" t="s">
        <v>19</v>
      </c>
      <c r="Z17" s="211"/>
      <c r="AA17" s="211"/>
      <c r="AB17" s="211"/>
      <c r="AC17" s="211"/>
      <c r="AD17" s="211"/>
      <c r="AE17" s="212"/>
      <c r="AF17" s="222" t="s">
        <v>20</v>
      </c>
      <c r="AG17" s="213" t="s">
        <v>21</v>
      </c>
    </row>
    <row r="18" spans="2:33" ht="29.25" customHeight="1">
      <c r="B18" s="205"/>
      <c r="C18" s="208"/>
      <c r="D18" s="216" t="s">
        <v>22</v>
      </c>
      <c r="E18" s="217"/>
      <c r="F18" s="218" t="s">
        <v>23</v>
      </c>
      <c r="G18" s="219"/>
      <c r="H18" s="219"/>
      <c r="I18" s="217"/>
      <c r="J18" s="220" t="s">
        <v>24</v>
      </c>
      <c r="K18" s="216" t="s">
        <v>22</v>
      </c>
      <c r="L18" s="217"/>
      <c r="M18" s="218" t="s">
        <v>23</v>
      </c>
      <c r="N18" s="219"/>
      <c r="O18" s="219"/>
      <c r="P18" s="217"/>
      <c r="Q18" s="220" t="s">
        <v>24</v>
      </c>
      <c r="R18" s="216" t="s">
        <v>22</v>
      </c>
      <c r="S18" s="217"/>
      <c r="T18" s="218" t="s">
        <v>23</v>
      </c>
      <c r="U18" s="219"/>
      <c r="V18" s="219"/>
      <c r="W18" s="217"/>
      <c r="X18" s="220" t="s">
        <v>24</v>
      </c>
      <c r="Y18" s="216" t="s">
        <v>22</v>
      </c>
      <c r="Z18" s="217"/>
      <c r="AA18" s="218" t="s">
        <v>23</v>
      </c>
      <c r="AB18" s="219"/>
      <c r="AC18" s="219"/>
      <c r="AD18" s="217"/>
      <c r="AE18" s="220" t="s">
        <v>24</v>
      </c>
      <c r="AF18" s="223"/>
      <c r="AG18" s="214"/>
    </row>
    <row r="19" spans="2:33" ht="108.75">
      <c r="B19" s="206"/>
      <c r="C19" s="209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1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1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1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1"/>
      <c r="AF19" s="224"/>
      <c r="AG19" s="215"/>
    </row>
    <row r="20" spans="2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2:33">
      <c r="B21" s="36" t="s">
        <v>60</v>
      </c>
      <c r="C21" s="37" t="s">
        <v>61</v>
      </c>
      <c r="D21" s="38"/>
      <c r="E21" s="39"/>
      <c r="F21" s="39"/>
      <c r="G21" s="39">
        <v>1.0916727207558587</v>
      </c>
      <c r="H21" s="39"/>
      <c r="I21" s="40">
        <v>2.3125914135350807</v>
      </c>
      <c r="J21" s="41">
        <f t="shared" ref="J21:J28" si="0">SUM(D21:I21)</f>
        <v>3.4042641342909397</v>
      </c>
      <c r="K21" s="42"/>
      <c r="L21" s="43"/>
      <c r="M21" s="43"/>
      <c r="N21" s="43">
        <v>4.9609487159228645E-2</v>
      </c>
      <c r="O21" s="43"/>
      <c r="P21" s="44">
        <v>3.3037020193358295E-2</v>
      </c>
      <c r="Q21" s="45">
        <f t="shared" ref="Q21:Q29" si="1">SUM(K21:P21)</f>
        <v>8.264650735258694E-2</v>
      </c>
      <c r="R21" s="46"/>
      <c r="S21" s="47"/>
      <c r="T21" s="47"/>
      <c r="U21" s="47">
        <v>3.9292868856210204</v>
      </c>
      <c r="V21" s="47"/>
      <c r="W21" s="48">
        <v>13.7861546287391</v>
      </c>
      <c r="X21" s="49">
        <f t="shared" ref="X21:X29" si="2">SUM(R21:W21)</f>
        <v>17.715441514360119</v>
      </c>
      <c r="Y21" s="50"/>
      <c r="Z21" s="51"/>
      <c r="AA21" s="52"/>
      <c r="AB21" s="52">
        <v>4.9908176970822823E-2</v>
      </c>
      <c r="AC21" s="52"/>
      <c r="AD21" s="53"/>
      <c r="AE21" s="54">
        <f t="shared" ref="AE21:AE29" si="3">SUM(Y21:AD21)</f>
        <v>4.9908176970822823E-2</v>
      </c>
      <c r="AF21" s="55">
        <v>28</v>
      </c>
      <c r="AG21" s="56">
        <v>438036</v>
      </c>
    </row>
    <row r="22" spans="2:33" ht="15.75" thickBot="1">
      <c r="B22" s="57" t="s">
        <v>62</v>
      </c>
      <c r="C22" s="58" t="s">
        <v>33</v>
      </c>
      <c r="D22" s="59">
        <v>16.689225776738038</v>
      </c>
      <c r="E22" s="60">
        <v>2.686132891914756</v>
      </c>
      <c r="F22" s="60">
        <v>1.5582666741178535</v>
      </c>
      <c r="G22" s="60">
        <v>72.26212632459297</v>
      </c>
      <c r="H22" s="60">
        <v>0.19541058286907945</v>
      </c>
      <c r="I22" s="61">
        <v>11.570466707648194</v>
      </c>
      <c r="J22" s="62">
        <f t="shared" si="0"/>
        <v>104.96162895788089</v>
      </c>
      <c r="K22" s="63">
        <v>6.7633008500133929E-2</v>
      </c>
      <c r="L22" s="64">
        <v>5.0484359252543201E-2</v>
      </c>
      <c r="M22" s="64">
        <v>5.0276239899948547E-2</v>
      </c>
      <c r="N22" s="64">
        <v>0.29852794098660135</v>
      </c>
      <c r="O22" s="64">
        <v>1.0702730410284179E-2</v>
      </c>
      <c r="P22" s="65">
        <v>0.23125143322933789</v>
      </c>
      <c r="Q22" s="66">
        <f t="shared" si="1"/>
        <v>0.70887571227884916</v>
      </c>
      <c r="R22" s="67">
        <v>59.226800860195297</v>
      </c>
      <c r="S22" s="68">
        <v>11.313630239242807</v>
      </c>
      <c r="T22" s="68">
        <v>5.6996309393109703</v>
      </c>
      <c r="U22" s="68">
        <v>216.19647642846016</v>
      </c>
      <c r="V22" s="68">
        <v>0.63791235637742205</v>
      </c>
      <c r="W22" s="69">
        <v>40.370548031014899</v>
      </c>
      <c r="X22" s="70">
        <f t="shared" si="2"/>
        <v>333.44499885460152</v>
      </c>
      <c r="Y22" s="71"/>
      <c r="Z22" s="72"/>
      <c r="AA22" s="73">
        <v>1.4988447448899954E-2</v>
      </c>
      <c r="AB22" s="73"/>
      <c r="AC22" s="73"/>
      <c r="AD22" s="74"/>
      <c r="AE22" s="75">
        <f t="shared" si="3"/>
        <v>1.4988447448899954E-2</v>
      </c>
      <c r="AF22" s="76">
        <v>134</v>
      </c>
      <c r="AG22" s="77">
        <v>205424.01</v>
      </c>
    </row>
    <row r="23" spans="2:33">
      <c r="B23" s="78" t="s">
        <v>63</v>
      </c>
      <c r="C23" s="37" t="s">
        <v>64</v>
      </c>
      <c r="D23" s="38">
        <v>115.94687946228126</v>
      </c>
      <c r="E23" s="39">
        <v>10.983764763466574</v>
      </c>
      <c r="F23" s="39">
        <v>17.341284905758545</v>
      </c>
      <c r="G23" s="39">
        <v>141.57156126128035</v>
      </c>
      <c r="H23" s="39">
        <v>0.3687161926491474</v>
      </c>
      <c r="I23" s="40">
        <v>66.225414456201477</v>
      </c>
      <c r="J23" s="41">
        <f>SUM(D23:I23)</f>
        <v>352.43762104163739</v>
      </c>
      <c r="K23" s="42">
        <v>0.4968155812021976</v>
      </c>
      <c r="L23" s="43">
        <v>0.40222148138584363</v>
      </c>
      <c r="M23" s="43">
        <v>0.14062701736062266</v>
      </c>
      <c r="N23" s="43">
        <v>0.50127858509672729</v>
      </c>
      <c r="O23" s="43">
        <v>1.8838655471900997E-2</v>
      </c>
      <c r="P23" s="44">
        <v>0.69826355232756443</v>
      </c>
      <c r="Q23" s="45">
        <f t="shared" si="1"/>
        <v>2.2580448728448563</v>
      </c>
      <c r="R23" s="46">
        <v>387.54926663847709</v>
      </c>
      <c r="S23" s="47">
        <v>42.58811466132564</v>
      </c>
      <c r="T23" s="47">
        <v>68.130832974828166</v>
      </c>
      <c r="U23" s="47">
        <v>493.29374701398626</v>
      </c>
      <c r="V23" s="47">
        <v>1.0855901233709391</v>
      </c>
      <c r="W23" s="48">
        <v>241.10133920006888</v>
      </c>
      <c r="X23" s="49">
        <f t="shared" si="2"/>
        <v>1233.748890612057</v>
      </c>
      <c r="Y23" s="50"/>
      <c r="Z23" s="51">
        <v>1.0101496725010744E-2</v>
      </c>
      <c r="AA23" s="52">
        <v>1.0078372352500226E-2</v>
      </c>
      <c r="AB23" s="52">
        <v>2.8414072722297484E-2</v>
      </c>
      <c r="AC23" s="52"/>
      <c r="AD23" s="53">
        <v>1.9389786350068314E-2</v>
      </c>
      <c r="AE23" s="54">
        <f t="shared" si="3"/>
        <v>6.7983728149876771E-2</v>
      </c>
      <c r="AF23" s="79">
        <f>SUM(AF24,AF25)</f>
        <v>3188</v>
      </c>
      <c r="AG23" s="80">
        <f>SUM(AG24,AG25)</f>
        <v>520740</v>
      </c>
    </row>
    <row r="24" spans="2:33" ht="25.5">
      <c r="B24" s="81" t="s">
        <v>65</v>
      </c>
      <c r="C24" s="82" t="s">
        <v>34</v>
      </c>
      <c r="D24" s="83">
        <v>83.001854609829437</v>
      </c>
      <c r="E24" s="84">
        <v>6.4531514317025884</v>
      </c>
      <c r="F24" s="84">
        <v>8.6378396605502008</v>
      </c>
      <c r="G24" s="84">
        <v>32.03431028184449</v>
      </c>
      <c r="H24" s="84">
        <v>0.3764942254193947</v>
      </c>
      <c r="I24" s="85">
        <v>52.829373085677354</v>
      </c>
      <c r="J24" s="86">
        <f t="shared" si="0"/>
        <v>183.33302329502348</v>
      </c>
      <c r="K24" s="87">
        <v>0.39404557844156574</v>
      </c>
      <c r="L24" s="88">
        <v>0.37772782195745636</v>
      </c>
      <c r="M24" s="88">
        <v>0.12063393935987861</v>
      </c>
      <c r="N24" s="88">
        <v>0.22303088206367494</v>
      </c>
      <c r="O24" s="88">
        <v>2.3264113299800489E-2</v>
      </c>
      <c r="P24" s="89">
        <v>0.65212015623682806</v>
      </c>
      <c r="Q24" s="90">
        <f t="shared" si="1"/>
        <v>1.7908224913592039</v>
      </c>
      <c r="R24" s="91">
        <v>203.53109561638209</v>
      </c>
      <c r="S24" s="92">
        <v>17.156772801268993</v>
      </c>
      <c r="T24" s="92">
        <v>29.610789712478567</v>
      </c>
      <c r="U24" s="92">
        <v>85.458432755279588</v>
      </c>
      <c r="V24" s="92">
        <v>0.60387794653270299</v>
      </c>
      <c r="W24" s="93">
        <v>139.43937952312089</v>
      </c>
      <c r="X24" s="94">
        <f t="shared" si="2"/>
        <v>475.80034835506285</v>
      </c>
      <c r="Y24" s="95"/>
      <c r="Z24" s="96">
        <v>1.4370416163205665E-2</v>
      </c>
      <c r="AA24" s="97">
        <v>1.2394975693371175E-2</v>
      </c>
      <c r="AB24" s="97">
        <v>2.4225138393233484E-2</v>
      </c>
      <c r="AC24" s="97"/>
      <c r="AD24" s="98">
        <v>2.2839801050945571E-2</v>
      </c>
      <c r="AE24" s="99">
        <f t="shared" si="3"/>
        <v>7.3830331300755891E-2</v>
      </c>
      <c r="AF24" s="100">
        <v>1546</v>
      </c>
      <c r="AG24" s="101">
        <v>375344.14</v>
      </c>
    </row>
    <row r="25" spans="2:33" ht="15.75" thickBot="1">
      <c r="B25" s="102" t="s">
        <v>66</v>
      </c>
      <c r="C25" s="58" t="s">
        <v>67</v>
      </c>
      <c r="D25" s="59">
        <v>187.84636612842888</v>
      </c>
      <c r="E25" s="60">
        <v>20.871411662976886</v>
      </c>
      <c r="F25" s="60">
        <v>36.335753665761089</v>
      </c>
      <c r="G25" s="60">
        <v>380.62653698263864</v>
      </c>
      <c r="H25" s="60">
        <v>0.35174135150218017</v>
      </c>
      <c r="I25" s="61">
        <v>95.461042664491643</v>
      </c>
      <c r="J25" s="62">
        <f t="shared" si="0"/>
        <v>721.49285245579927</v>
      </c>
      <c r="K25" s="63">
        <v>0.72110166009456467</v>
      </c>
      <c r="L25" s="64">
        <v>0.45567664031693272</v>
      </c>
      <c r="M25" s="64">
        <v>0.18426007126080104</v>
      </c>
      <c r="N25" s="64">
        <v>1.1085286055083006</v>
      </c>
      <c r="O25" s="64">
        <v>9.180500788038979E-3</v>
      </c>
      <c r="P25" s="65">
        <v>0.79896727031883386</v>
      </c>
      <c r="Q25" s="66">
        <f t="shared" si="1"/>
        <v>3.2777147482874716</v>
      </c>
      <c r="R25" s="67">
        <v>184.01817102209759</v>
      </c>
      <c r="S25" s="68">
        <v>25.431341860056744</v>
      </c>
      <c r="T25" s="68">
        <v>38.520043262349645</v>
      </c>
      <c r="U25" s="68">
        <v>407.83531425870461</v>
      </c>
      <c r="V25" s="68">
        <v>0.48171217683823619</v>
      </c>
      <c r="W25" s="69">
        <v>101.66195967694676</v>
      </c>
      <c r="X25" s="70">
        <f t="shared" si="2"/>
        <v>757.94854225699351</v>
      </c>
      <c r="Y25" s="71"/>
      <c r="Z25" s="72">
        <v>7.8497267927120189E-4</v>
      </c>
      <c r="AA25" s="73">
        <v>5.0225986275243308E-3</v>
      </c>
      <c r="AB25" s="73">
        <v>3.7556036623881565E-2</v>
      </c>
      <c r="AC25" s="73"/>
      <c r="AD25" s="74">
        <v>1.1860446575863317E-2</v>
      </c>
      <c r="AE25" s="75">
        <f t="shared" si="3"/>
        <v>5.5224054506540415E-2</v>
      </c>
      <c r="AF25" s="76">
        <v>1642</v>
      </c>
      <c r="AG25" s="77">
        <v>145395.85999999999</v>
      </c>
    </row>
    <row r="26" spans="2:33">
      <c r="B26" s="103" t="s">
        <v>68</v>
      </c>
      <c r="C26" s="104" t="s">
        <v>35</v>
      </c>
      <c r="D26" s="105">
        <v>19.816835699406283</v>
      </c>
      <c r="E26" s="106">
        <v>1.7152233525329859</v>
      </c>
      <c r="F26" s="106">
        <v>2.3516928004193218</v>
      </c>
      <c r="G26" s="106">
        <v>5.4226923321507785</v>
      </c>
      <c r="H26" s="106">
        <v>0.43732813291889316</v>
      </c>
      <c r="I26" s="107">
        <v>12.488872359244835</v>
      </c>
      <c r="J26" s="108">
        <f t="shared" si="0"/>
        <v>42.232644676673097</v>
      </c>
      <c r="K26" s="109">
        <v>6.8795008218787396E-2</v>
      </c>
      <c r="L26" s="110">
        <v>1.0257586239456731E-2</v>
      </c>
      <c r="M26" s="110">
        <v>3.6923841806167652E-2</v>
      </c>
      <c r="N26" s="110">
        <v>3.3019676913975407E-2</v>
      </c>
      <c r="O26" s="110">
        <v>2.214158667881981E-3</v>
      </c>
      <c r="P26" s="111">
        <v>0.11495318278082142</v>
      </c>
      <c r="Q26" s="112">
        <f t="shared" si="1"/>
        <v>0.26616345462709057</v>
      </c>
      <c r="R26" s="113">
        <v>54.248843992752484</v>
      </c>
      <c r="S26" s="114">
        <v>4.5881431614883041</v>
      </c>
      <c r="T26" s="114">
        <v>6.6535640073234106</v>
      </c>
      <c r="U26" s="114">
        <v>14.966826897815192</v>
      </c>
      <c r="V26" s="114">
        <v>1.1408256802003083</v>
      </c>
      <c r="W26" s="115">
        <v>34.411302475096072</v>
      </c>
      <c r="X26" s="116">
        <f t="shared" si="2"/>
        <v>116.00950621467578</v>
      </c>
      <c r="Y26" s="117">
        <v>7.1300148574093375E-5</v>
      </c>
      <c r="Z26" s="118"/>
      <c r="AA26" s="119"/>
      <c r="AB26" s="119">
        <v>1.5416248340344515E-4</v>
      </c>
      <c r="AC26" s="119"/>
      <c r="AD26" s="120">
        <v>1.9270310425430643E-6</v>
      </c>
      <c r="AE26" s="121">
        <f t="shared" si="3"/>
        <v>2.2738966302008159E-4</v>
      </c>
      <c r="AF26" s="79">
        <f>SUM(AF27,AF28)</f>
        <v>515583</v>
      </c>
      <c r="AG26" s="80">
        <f>SUM(AG27,AG28)</f>
        <v>1443883</v>
      </c>
    </row>
    <row r="27" spans="2:33" ht="25.5">
      <c r="B27" s="81" t="s">
        <v>65</v>
      </c>
      <c r="C27" s="82" t="s">
        <v>69</v>
      </c>
      <c r="D27" s="83">
        <v>18.588523899176664</v>
      </c>
      <c r="E27" s="84">
        <v>0.9747913563941889</v>
      </c>
      <c r="F27" s="84">
        <v>2.7181414561497177</v>
      </c>
      <c r="G27" s="84">
        <v>3.0640599095175203</v>
      </c>
      <c r="H27" s="84">
        <v>0.3261134684013825</v>
      </c>
      <c r="I27" s="85">
        <v>9.9093517295641664</v>
      </c>
      <c r="J27" s="86">
        <f t="shared" si="0"/>
        <v>35.580981819203636</v>
      </c>
      <c r="K27" s="87">
        <v>6.5450866889594519E-2</v>
      </c>
      <c r="L27" s="88">
        <v>6.3225335094275999E-3</v>
      </c>
      <c r="M27" s="88">
        <v>4.5645881923174196E-2</v>
      </c>
      <c r="N27" s="88">
        <v>2.0794110208784106E-2</v>
      </c>
      <c r="O27" s="88">
        <v>1.9220501868659904E-3</v>
      </c>
      <c r="P27" s="89">
        <v>9.2899092365189534E-2</v>
      </c>
      <c r="Q27" s="90">
        <f t="shared" si="1"/>
        <v>0.23303453508303595</v>
      </c>
      <c r="R27" s="91">
        <v>37.571582264344386</v>
      </c>
      <c r="S27" s="92">
        <v>1.9695030080705058</v>
      </c>
      <c r="T27" s="92">
        <v>5.4250516839805103</v>
      </c>
      <c r="U27" s="92">
        <v>6.4461639272460127</v>
      </c>
      <c r="V27" s="92">
        <v>0.59648903829892896</v>
      </c>
      <c r="W27" s="93">
        <v>19.796376422176269</v>
      </c>
      <c r="X27" s="94">
        <f t="shared" si="2"/>
        <v>71.805166344116614</v>
      </c>
      <c r="Y27" s="95"/>
      <c r="Z27" s="96"/>
      <c r="AA27" s="97"/>
      <c r="AB27" s="97">
        <v>2.2480119144631467E-4</v>
      </c>
      <c r="AC27" s="97"/>
      <c r="AD27" s="98">
        <v>2.8100148930789332E-6</v>
      </c>
      <c r="AE27" s="99">
        <f t="shared" si="3"/>
        <v>2.2761120633939361E-4</v>
      </c>
      <c r="AF27" s="122">
        <v>354162</v>
      </c>
      <c r="AG27" s="101">
        <v>1029662.95</v>
      </c>
    </row>
    <row r="28" spans="2:33" ht="15.75" thickBot="1">
      <c r="B28" s="102" t="s">
        <v>66</v>
      </c>
      <c r="C28" s="26" t="s">
        <v>36</v>
      </c>
      <c r="D28" s="123">
        <v>22.497513231082465</v>
      </c>
      <c r="E28" s="124">
        <v>3.3311480838694245</v>
      </c>
      <c r="F28" s="124">
        <v>1.5519523129097343</v>
      </c>
      <c r="G28" s="124">
        <v>10.570190662504675</v>
      </c>
      <c r="H28" s="124">
        <v>0.68004390940924675</v>
      </c>
      <c r="I28" s="125">
        <v>18.118438885584098</v>
      </c>
      <c r="J28" s="126">
        <f t="shared" si="0"/>
        <v>56.749287085359647</v>
      </c>
      <c r="K28" s="127">
        <v>7.6093289096852132E-2</v>
      </c>
      <c r="L28" s="128">
        <v>1.8845476901565652E-2</v>
      </c>
      <c r="M28" s="128">
        <v>1.7888791448703874E-2</v>
      </c>
      <c r="N28" s="128">
        <v>5.9700851818008993E-2</v>
      </c>
      <c r="O28" s="128">
        <v>2.8516585614149132E-3</v>
      </c>
      <c r="P28" s="129">
        <v>0.16308420671764901</v>
      </c>
      <c r="Q28" s="130">
        <f t="shared" si="1"/>
        <v>0.33846427454419459</v>
      </c>
      <c r="R28" s="131">
        <v>16.677261728408109</v>
      </c>
      <c r="S28" s="132">
        <v>2.6186401534178181</v>
      </c>
      <c r="T28" s="132">
        <v>1.2285123233428645</v>
      </c>
      <c r="U28" s="132">
        <v>8.5206629705691981</v>
      </c>
      <c r="V28" s="132">
        <v>0.54433664190138031</v>
      </c>
      <c r="W28" s="133">
        <v>14.614926052919966</v>
      </c>
      <c r="X28" s="134">
        <f t="shared" si="2"/>
        <v>44.204339870559338</v>
      </c>
      <c r="Y28" s="135">
        <v>2.2690616510183181E-4</v>
      </c>
      <c r="Z28" s="136"/>
      <c r="AA28" s="137"/>
      <c r="AB28" s="137"/>
      <c r="AC28" s="137"/>
      <c r="AD28" s="138"/>
      <c r="AE28" s="139">
        <f t="shared" si="3"/>
        <v>2.2690616510183181E-4</v>
      </c>
      <c r="AF28" s="140">
        <v>161421</v>
      </c>
      <c r="AG28" s="141">
        <v>414220.05</v>
      </c>
    </row>
    <row r="29" spans="2:33" ht="15.75" thickBot="1">
      <c r="B29" s="142" t="s">
        <v>70</v>
      </c>
      <c r="C29" s="143" t="s">
        <v>71</v>
      </c>
      <c r="D29" s="144">
        <f t="shared" ref="D29:I29" si="4">SUM(D21,D22,D23,D26)</f>
        <v>152.45294093842557</v>
      </c>
      <c r="E29" s="145">
        <f t="shared" si="4"/>
        <v>15.385121007914316</v>
      </c>
      <c r="F29" s="145">
        <f t="shared" si="4"/>
        <v>21.25124438029572</v>
      </c>
      <c r="G29" s="145">
        <f t="shared" si="4"/>
        <v>220.34805263877993</v>
      </c>
      <c r="H29" s="145">
        <f t="shared" si="4"/>
        <v>1.00145490843712</v>
      </c>
      <c r="I29" s="145">
        <f t="shared" si="4"/>
        <v>92.597344936629597</v>
      </c>
      <c r="J29" s="146">
        <f>SUM(D29:I29)</f>
        <v>503.03615881048228</v>
      </c>
      <c r="K29" s="147">
        <f t="shared" ref="K29:P29" si="5">SUM(K21,K22,K23,K26)</f>
        <v>0.63324359792111884</v>
      </c>
      <c r="L29" s="148">
        <f t="shared" si="5"/>
        <v>0.46296342687784353</v>
      </c>
      <c r="M29" s="148">
        <f t="shared" si="5"/>
        <v>0.22782709906673887</v>
      </c>
      <c r="N29" s="148">
        <f t="shared" si="5"/>
        <v>0.88243569015653267</v>
      </c>
      <c r="O29" s="148">
        <f t="shared" si="5"/>
        <v>3.1755544550067155E-2</v>
      </c>
      <c r="P29" s="148">
        <f t="shared" si="5"/>
        <v>1.077505188531082</v>
      </c>
      <c r="Q29" s="149">
        <f t="shared" si="1"/>
        <v>3.3157305471033833</v>
      </c>
      <c r="R29" s="150">
        <f t="shared" ref="R29:W29" si="6">SUM(R21,R22,R23,R26)</f>
        <v>501.02491149142486</v>
      </c>
      <c r="S29" s="151">
        <f t="shared" si="6"/>
        <v>58.48988806205675</v>
      </c>
      <c r="T29" s="151">
        <f t="shared" si="6"/>
        <v>80.484027921462541</v>
      </c>
      <c r="U29" s="151">
        <f t="shared" si="6"/>
        <v>728.38633722588258</v>
      </c>
      <c r="V29" s="151">
        <f t="shared" si="6"/>
        <v>2.8643281599486694</v>
      </c>
      <c r="W29" s="151">
        <f t="shared" si="6"/>
        <v>329.66934433491895</v>
      </c>
      <c r="X29" s="152">
        <f t="shared" si="2"/>
        <v>1700.9188371956943</v>
      </c>
      <c r="Y29" s="153">
        <f t="shared" ref="Y29:AD29" si="7">SUM(Y21,Y22,Y23,Y26)</f>
        <v>7.1300148574093375E-5</v>
      </c>
      <c r="Z29" s="154">
        <f t="shared" si="7"/>
        <v>1.0101496725010744E-2</v>
      </c>
      <c r="AA29" s="154">
        <f t="shared" si="7"/>
        <v>2.5066819801400179E-2</v>
      </c>
      <c r="AB29" s="154">
        <f t="shared" si="7"/>
        <v>7.8476412176523749E-2</v>
      </c>
      <c r="AC29" s="154">
        <f t="shared" si="7"/>
        <v>0</v>
      </c>
      <c r="AD29" s="154">
        <f t="shared" si="7"/>
        <v>1.9391713381110856E-2</v>
      </c>
      <c r="AE29" s="155">
        <f t="shared" si="3"/>
        <v>0.13310774223261962</v>
      </c>
      <c r="AF29" s="156">
        <f>SUM(AF21,AF22,AF23,AF26)</f>
        <v>518933</v>
      </c>
      <c r="AG29" s="157">
        <f>SUM(AG21,AG22,AG23,AG26)</f>
        <v>2608083.0099999998</v>
      </c>
    </row>
    <row r="30" spans="2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39.75" customHeight="1">
      <c r="B31" s="161"/>
      <c r="C31" s="162" t="s">
        <v>74</v>
      </c>
      <c r="D31" s="163"/>
      <c r="E31" s="163"/>
      <c r="F31" s="164"/>
      <c r="G31" s="230"/>
      <c r="H31" s="230"/>
      <c r="I31" s="230"/>
      <c r="J31" s="230"/>
      <c r="K31" s="230"/>
      <c r="L31" s="161"/>
      <c r="M31" s="161"/>
      <c r="N31" s="161"/>
      <c r="O31" s="161"/>
      <c r="P31" s="161"/>
      <c r="Q31" s="161"/>
      <c r="R31" s="161"/>
      <c r="S31" s="161"/>
      <c r="T31" s="161"/>
      <c r="U31" s="231" t="s">
        <v>89</v>
      </c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 t="s">
        <v>75</v>
      </c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 t="s">
        <v>76</v>
      </c>
      <c r="AA32" s="170"/>
      <c r="AB32" s="170"/>
      <c r="AC32" s="170"/>
      <c r="AD32" s="170"/>
      <c r="AE32" s="170"/>
      <c r="AF32" s="170"/>
      <c r="AG32" s="170"/>
    </row>
    <row r="33" spans="2:33" ht="32.25" customHeight="1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77</v>
      </c>
      <c r="D34" s="175"/>
      <c r="E34" s="175"/>
      <c r="F34" s="232" t="s">
        <v>90</v>
      </c>
      <c r="G34" s="232"/>
      <c r="H34" s="232"/>
      <c r="I34" s="232"/>
      <c r="J34" s="232"/>
      <c r="K34" s="232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31.5" customHeight="1">
      <c r="B35" s="166"/>
      <c r="C35" s="178"/>
      <c r="D35" s="179"/>
      <c r="E35" s="178"/>
      <c r="F35" s="180"/>
      <c r="G35" s="181"/>
      <c r="H35" s="225" t="s">
        <v>76</v>
      </c>
      <c r="I35" s="225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78</v>
      </c>
      <c r="D36" s="188"/>
      <c r="E36" s="226" t="s">
        <v>92</v>
      </c>
      <c r="F36" s="226"/>
      <c r="G36" s="226"/>
      <c r="H36" s="226"/>
      <c r="I36" s="226"/>
      <c r="J36" s="226"/>
      <c r="K36" s="226"/>
      <c r="L36" s="162"/>
      <c r="M36" s="162" t="s">
        <v>79</v>
      </c>
      <c r="N36" s="226"/>
      <c r="O36" s="226"/>
      <c r="P36" s="226"/>
      <c r="Q36" s="226"/>
      <c r="R36" s="226"/>
      <c r="S36" s="226"/>
      <c r="T36" s="162"/>
      <c r="U36" s="162" t="s">
        <v>80</v>
      </c>
      <c r="V36" s="162"/>
      <c r="W36" s="162"/>
      <c r="X36" s="227" t="s">
        <v>91</v>
      </c>
      <c r="Y36" s="226"/>
      <c r="Z36" s="226"/>
      <c r="AA36" s="226"/>
      <c r="AB36" s="226"/>
      <c r="AC36" s="226"/>
      <c r="AD36" s="226"/>
      <c r="AE36" s="22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C8:T8"/>
    <mergeCell ref="U8:AF8"/>
    <mergeCell ref="G11:AF11"/>
    <mergeCell ref="C12:AF12"/>
    <mergeCell ref="C13:AF13"/>
    <mergeCell ref="C7:T7"/>
    <mergeCell ref="U7:AF7"/>
    <mergeCell ref="AB2:AG2"/>
    <mergeCell ref="B3:AG3"/>
    <mergeCell ref="B4:AG4"/>
    <mergeCell ref="O5:Q5"/>
    <mergeCell ref="O6:Q6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hyperlinks>
    <hyperlink ref="X36" r:id="rId1"/>
  </hyperlinks>
  <pageMargins left="0.39370078740157483" right="0.39370078740157483" top="0.39370078740157483" bottom="0.39370078740157483" header="0" footer="0"/>
  <pageSetup paperSize="9" scale="52" fitToHeight="4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ЕЦП_11-НКРЕКП</vt:lpstr>
      <vt:lpstr>'ЕЦП_11-НКРЕКП'!Область_печати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2021-05-21T12:44:31Z</dcterms:modified>
</cp:coreProperties>
</file>