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F23" i="1"/>
  <c r="AF29" i="1" s="1"/>
  <c r="AE23" i="1"/>
  <c r="X23" i="1"/>
  <c r="Q23" i="1"/>
  <c r="J23" i="1"/>
  <c r="AE22" i="1"/>
  <c r="X22" i="1"/>
  <c r="Q22" i="1"/>
  <c r="J22" i="1"/>
  <c r="AE21" i="1"/>
  <c r="X21" i="1"/>
  <c r="Q21" i="1"/>
  <c r="J21" i="1"/>
  <c r="AG29" i="1" l="1"/>
  <c r="Q29" i="1"/>
  <c r="J29" i="1"/>
  <c r="X29" i="1"/>
  <c r="AE29" i="1"/>
</calcChain>
</file>

<file path=xl/sharedStrings.xml><?xml version="1.0" encoding="utf-8"?>
<sst xmlns="http://schemas.openxmlformats.org/spreadsheetml/2006/main" count="118" uniqueCount="85">
  <si>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</si>
  <si>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</si>
  <si>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</si>
  <si>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</si>
  <si>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</si>
  <si>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</si>
  <si>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</si>
  <si>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</si>
  <si>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</si>
  <si>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</si>
  <si>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</si>
  <si>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</si>
  <si>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</si>
  <si>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</si>
  <si>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</si>
  <si>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</si>
  <si>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</si>
  <si>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</si>
  <si>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</si>
  <si>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</si>
  <si>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</si>
  <si>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</si>
  <si>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</si>
  <si>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</si>
  <si>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</si>
  <si>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</si>
  <si>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</si>
  <si>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</si>
  <si>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</si>
  <si>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</si>
  <si>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</si>
  <si>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</si>
  <si>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</si>
  <si>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</si>
  <si>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</si>
  <si>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</si>
  <si>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</si>
  <si>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</si>
  <si>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</si>
  <si>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</si>
  <si>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</si>
  <si>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</si>
  <si>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</si>
  <si>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</si>
  <si>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</si>
  <si>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</si>
  <si>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</si>
  <si>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</si>
  <si>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</si>
  <si>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</si>
  <si>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</si>
  <si>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</si>
  <si>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</si>
  <si>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</si>
  <si>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</si>
  <si>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</si>
  <si>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</si>
  <si>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</si>
  <si>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</si>
  <si>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</si>
  <si>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</si>
  <si>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</si>
  <si>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</si>
  <si>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</si>
  <si>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</si>
  <si>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</si>
  <si>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</si>
  <si>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</si>
  <si>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</si>
  <si>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</si>
  <si>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</si>
  <si>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</si>
  <si>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</si>
  <si>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</si>
  <si>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</si>
  <si>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Виконавець</t>
  </si>
  <si>
    <t>телефон: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</si>
  <si>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</si>
  <si>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</si>
  <si>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2021</t>
  </si>
  <si>
    <t>АТ "Миколаївобленерго"</t>
  </si>
  <si>
    <t>54017, Миколаївська область, м. Миколаїв, Громадянська</t>
  </si>
  <si>
    <t>40</t>
  </si>
  <si>
    <t>Код ЄДРПОУ  23399393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</si>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</sst>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3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0"/>
      <color indexed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topLeftCell="A4" zoomScale="85" zoomScaleNormal="85" workbookViewId="0">
      <selection activeCell="W64" sqref="W64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8" width="5.71093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31" t="s">
        <v>78</v>
      </c>
      <c r="AC2" s="231"/>
      <c r="AD2" s="231"/>
      <c r="AE2" s="231"/>
      <c r="AF2" s="231"/>
      <c r="AG2" s="231"/>
    </row>
    <row r="3" spans="2:33" ht="18.75">
      <c r="B3" s="232" t="s">
        <v>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</row>
    <row r="4" spans="2:33" ht="18.75">
      <c r="B4" s="233" t="s">
        <v>1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34" t="s">
        <v>84</v>
      </c>
      <c r="P5" s="234"/>
      <c r="Q5" s="234"/>
      <c r="R5" s="5"/>
      <c r="S5" s="192" t="s">
        <v>79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35" t="s">
        <v>4</v>
      </c>
      <c r="P6" s="235"/>
      <c r="Q6" s="235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230" t="s">
        <v>5</v>
      </c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 t="s">
        <v>6</v>
      </c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11"/>
    </row>
    <row r="8" spans="2:33" ht="39.75" customHeight="1">
      <c r="B8" s="11"/>
      <c r="C8" s="226" t="s">
        <v>7</v>
      </c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7" t="s">
        <v>77</v>
      </c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196" t="s">
        <v>80</v>
      </c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7"/>
      <c r="U10" s="198" t="s">
        <v>83</v>
      </c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7"/>
    </row>
    <row r="11" spans="2:33" ht="15.75">
      <c r="B11" s="15"/>
      <c r="C11" s="16" t="s">
        <v>10</v>
      </c>
      <c r="D11" s="13"/>
      <c r="E11" s="13"/>
      <c r="F11" s="11"/>
      <c r="G11" s="196" t="s">
        <v>81</v>
      </c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7"/>
    </row>
    <row r="12" spans="2:33">
      <c r="B12" s="15"/>
      <c r="C12" s="228" t="s">
        <v>11</v>
      </c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17"/>
    </row>
    <row r="13" spans="2:33" ht="15.75">
      <c r="B13" s="15"/>
      <c r="C13" s="229" t="s">
        <v>82</v>
      </c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17"/>
    </row>
    <row r="14" spans="2:33">
      <c r="B14" s="15"/>
      <c r="C14" s="208" t="s">
        <v>12</v>
      </c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18"/>
    </row>
    <row r="15" spans="2:33" ht="15.75">
      <c r="B15" s="1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10" t="s">
        <v>13</v>
      </c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20" t="s">
        <v>14</v>
      </c>
      <c r="C17" s="223" t="s">
        <v>15</v>
      </c>
      <c r="D17" s="214" t="s">
        <v>16</v>
      </c>
      <c r="E17" s="215"/>
      <c r="F17" s="215"/>
      <c r="G17" s="215"/>
      <c r="H17" s="215"/>
      <c r="I17" s="215"/>
      <c r="J17" s="216"/>
      <c r="K17" s="214" t="s">
        <v>17</v>
      </c>
      <c r="L17" s="215"/>
      <c r="M17" s="215"/>
      <c r="N17" s="215"/>
      <c r="O17" s="215"/>
      <c r="P17" s="215"/>
      <c r="Q17" s="216"/>
      <c r="R17" s="214" t="s">
        <v>18</v>
      </c>
      <c r="S17" s="215"/>
      <c r="T17" s="215"/>
      <c r="U17" s="215"/>
      <c r="V17" s="215"/>
      <c r="W17" s="215"/>
      <c r="X17" s="216"/>
      <c r="Y17" s="214" t="s">
        <v>19</v>
      </c>
      <c r="Z17" s="215"/>
      <c r="AA17" s="215"/>
      <c r="AB17" s="215"/>
      <c r="AC17" s="215"/>
      <c r="AD17" s="215"/>
      <c r="AE17" s="216"/>
      <c r="AF17" s="217" t="s">
        <v>20</v>
      </c>
      <c r="AG17" s="211" t="s">
        <v>21</v>
      </c>
    </row>
    <row r="18" spans="2:33" ht="29.25" customHeight="1">
      <c r="B18" s="221"/>
      <c r="C18" s="224"/>
      <c r="D18" s="199" t="s">
        <v>22</v>
      </c>
      <c r="E18" s="200"/>
      <c r="F18" s="201" t="s">
        <v>23</v>
      </c>
      <c r="G18" s="202"/>
      <c r="H18" s="202"/>
      <c r="I18" s="200"/>
      <c r="J18" s="203" t="s">
        <v>24</v>
      </c>
      <c r="K18" s="199" t="s">
        <v>22</v>
      </c>
      <c r="L18" s="200"/>
      <c r="M18" s="201" t="s">
        <v>23</v>
      </c>
      <c r="N18" s="202"/>
      <c r="O18" s="202"/>
      <c r="P18" s="200"/>
      <c r="Q18" s="203" t="s">
        <v>24</v>
      </c>
      <c r="R18" s="199" t="s">
        <v>22</v>
      </c>
      <c r="S18" s="200"/>
      <c r="T18" s="201" t="s">
        <v>23</v>
      </c>
      <c r="U18" s="202"/>
      <c r="V18" s="202"/>
      <c r="W18" s="200"/>
      <c r="X18" s="203" t="s">
        <v>24</v>
      </c>
      <c r="Y18" s="199" t="s">
        <v>22</v>
      </c>
      <c r="Z18" s="200"/>
      <c r="AA18" s="201" t="s">
        <v>23</v>
      </c>
      <c r="AB18" s="202"/>
      <c r="AC18" s="202"/>
      <c r="AD18" s="200"/>
      <c r="AE18" s="203" t="s">
        <v>24</v>
      </c>
      <c r="AF18" s="218"/>
      <c r="AG18" s="212"/>
    </row>
    <row r="19" spans="2:33" ht="108">
      <c r="B19" s="222"/>
      <c r="C19" s="225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04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04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04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04"/>
      <c r="AF19" s="219"/>
      <c r="AG19" s="213"/>
    </row>
    <row r="20" spans="2:33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2:33">
      <c r="B21" s="36" t="s">
        <v>60</v>
      </c>
      <c r="C21" s="37" t="s">
        <v>61</v>
      </c>
      <c r="D21" s="38"/>
      <c r="E21" s="39"/>
      <c r="F21" s="39"/>
      <c r="G21" s="39">
        <v>3.1217902889197641E-3</v>
      </c>
      <c r="H21" s="39">
        <v>2.5513891003270173E-2</v>
      </c>
      <c r="I21" s="40"/>
      <c r="J21" s="41">
        <f t="shared" ref="J21:J28" si="0">SUM(D21:I21)</f>
        <v>2.8635681292189935E-2</v>
      </c>
      <c r="K21" s="42"/>
      <c r="L21" s="43"/>
      <c r="M21" s="43"/>
      <c r="N21" s="43">
        <v>5.7810931276291928E-6</v>
      </c>
      <c r="O21" s="43">
        <v>6.3784727508175434E-4</v>
      </c>
      <c r="P21" s="44"/>
      <c r="Q21" s="45">
        <f t="shared" ref="Q21:Q29" si="1">SUM(K21:P21)</f>
        <v>6.4362836820938349E-4</v>
      </c>
      <c r="R21" s="46"/>
      <c r="S21" s="47"/>
      <c r="T21" s="47"/>
      <c r="U21" s="47">
        <v>0.14142883522529101</v>
      </c>
      <c r="V21" s="47">
        <v>0.15217985840635001</v>
      </c>
      <c r="W21" s="48"/>
      <c r="X21" s="49">
        <f t="shared" ref="X21:X29" si="2">SUM(R21:W21)</f>
        <v>0.29360869363164099</v>
      </c>
      <c r="Y21" s="50"/>
      <c r="Z21" s="51">
        <v>2.0195285325851315E-2</v>
      </c>
      <c r="AA21" s="52"/>
      <c r="AB21" s="52"/>
      <c r="AC21" s="52"/>
      <c r="AD21" s="53"/>
      <c r="AE21" s="54">
        <f t="shared" ref="AE21:AE29" si="3">SUM(Y21:AD21)</f>
        <v>2.0195285325851315E-2</v>
      </c>
      <c r="AF21" s="55">
        <v>28</v>
      </c>
      <c r="AG21" s="56">
        <v>438036</v>
      </c>
    </row>
    <row r="22" spans="2:33" ht="15.75" thickBot="1">
      <c r="B22" s="57" t="s">
        <v>62</v>
      </c>
      <c r="C22" s="58" t="s">
        <v>33</v>
      </c>
      <c r="D22" s="59">
        <v>65.641599204521583</v>
      </c>
      <c r="E22" s="60">
        <v>6.5128484794761556</v>
      </c>
      <c r="F22" s="60">
        <v>0.80390724814186032</v>
      </c>
      <c r="G22" s="60">
        <v>11.805057685674258</v>
      </c>
      <c r="H22" s="60">
        <v>1.7725178394898764</v>
      </c>
      <c r="I22" s="61">
        <v>13.248810540088991</v>
      </c>
      <c r="J22" s="62">
        <f t="shared" si="0"/>
        <v>99.784740997392731</v>
      </c>
      <c r="K22" s="63">
        <v>0.29877267392900431</v>
      </c>
      <c r="L22" s="64">
        <v>0.10783087604758225</v>
      </c>
      <c r="M22" s="64">
        <v>2.4912657317996734E-2</v>
      </c>
      <c r="N22" s="64">
        <v>0.28325043888131995</v>
      </c>
      <c r="O22" s="64">
        <v>8.8046048333792603E-3</v>
      </c>
      <c r="P22" s="65">
        <v>0.20414196052284206</v>
      </c>
      <c r="Q22" s="66">
        <f t="shared" si="1"/>
        <v>0.9277132115321246</v>
      </c>
      <c r="R22" s="67">
        <v>202.02011605193988</v>
      </c>
      <c r="S22" s="68">
        <v>19.765118034425008</v>
      </c>
      <c r="T22" s="68">
        <v>4.1416294446500261</v>
      </c>
      <c r="U22" s="68">
        <v>40.506679855634296</v>
      </c>
      <c r="V22" s="68">
        <v>4.7899278112660966</v>
      </c>
      <c r="W22" s="69">
        <v>49.298740752997205</v>
      </c>
      <c r="X22" s="70">
        <f t="shared" si="2"/>
        <v>320.52221195091249</v>
      </c>
      <c r="Y22" s="71">
        <v>3.8926027059369901E-3</v>
      </c>
      <c r="Z22" s="72">
        <v>2.7421651735387804E-2</v>
      </c>
      <c r="AA22" s="73"/>
      <c r="AB22" s="73">
        <v>4.0737436239360377E-3</v>
      </c>
      <c r="AC22" s="73"/>
      <c r="AD22" s="74">
        <v>2.7685654988216204E-2</v>
      </c>
      <c r="AE22" s="75">
        <f t="shared" si="3"/>
        <v>6.3073653053477036E-2</v>
      </c>
      <c r="AF22" s="76">
        <v>134</v>
      </c>
      <c r="AG22" s="77">
        <v>205424.01</v>
      </c>
    </row>
    <row r="23" spans="2:33">
      <c r="B23" s="78" t="s">
        <v>63</v>
      </c>
      <c r="C23" s="37" t="s">
        <v>64</v>
      </c>
      <c r="D23" s="38">
        <v>178.0393846604475</v>
      </c>
      <c r="E23" s="39">
        <v>10.916285917449844</v>
      </c>
      <c r="F23" s="39">
        <v>11.011700932490321</v>
      </c>
      <c r="G23" s="39">
        <v>67.617838911767024</v>
      </c>
      <c r="H23" s="39">
        <v>4.1856289732971312</v>
      </c>
      <c r="I23" s="40">
        <v>40.34772697053377</v>
      </c>
      <c r="J23" s="41">
        <f>SUM(D23:I23)</f>
        <v>312.11856636598554</v>
      </c>
      <c r="K23" s="42">
        <v>0.81921365571277993</v>
      </c>
      <c r="L23" s="43">
        <v>0.35140567279398305</v>
      </c>
      <c r="M23" s="43">
        <v>0.10015936546721831</v>
      </c>
      <c r="N23" s="43">
        <v>0.48011593018751941</v>
      </c>
      <c r="O23" s="43">
        <v>3.115431086479372E-2</v>
      </c>
      <c r="P23" s="44">
        <v>0.53666272909990309</v>
      </c>
      <c r="Q23" s="45">
        <f t="shared" si="1"/>
        <v>2.318711664126198</v>
      </c>
      <c r="R23" s="46">
        <v>615.69933259220545</v>
      </c>
      <c r="S23" s="47">
        <v>44.779643126817319</v>
      </c>
      <c r="T23" s="47">
        <v>63.991955841625661</v>
      </c>
      <c r="U23" s="47">
        <v>265.89578032417296</v>
      </c>
      <c r="V23" s="47">
        <v>15.953714605060622</v>
      </c>
      <c r="W23" s="48">
        <v>146.40256777001821</v>
      </c>
      <c r="X23" s="49">
        <f t="shared" si="2"/>
        <v>1152.7229942599001</v>
      </c>
      <c r="Y23" s="50">
        <v>8.197590054978195E-3</v>
      </c>
      <c r="Z23" s="51">
        <v>1.3772490861055281E-2</v>
      </c>
      <c r="AA23" s="52">
        <v>1.2332998672275612E-3</v>
      </c>
      <c r="AB23" s="52">
        <v>1.0375135133051858E-2</v>
      </c>
      <c r="AC23" s="52"/>
      <c r="AD23" s="53">
        <v>1.22250849338932E-2</v>
      </c>
      <c r="AE23" s="54">
        <f t="shared" si="3"/>
        <v>4.5803600850206086E-2</v>
      </c>
      <c r="AF23" s="79">
        <f>SUM(AF24,AF25)</f>
        <v>3188</v>
      </c>
      <c r="AG23" s="80">
        <f>SUM(AG24,AG25)</f>
        <v>520740</v>
      </c>
    </row>
    <row r="24" spans="2:33" ht="25.5">
      <c r="B24" s="81" t="s">
        <v>65</v>
      </c>
      <c r="C24" s="82" t="s">
        <v>34</v>
      </c>
      <c r="D24" s="83">
        <v>107.31808525585186</v>
      </c>
      <c r="E24" s="84">
        <v>5.9360918312867055</v>
      </c>
      <c r="F24" s="84">
        <v>6.3462078849017898</v>
      </c>
      <c r="G24" s="84">
        <v>32.448961699497005</v>
      </c>
      <c r="H24" s="84">
        <v>1.1758788321578104</v>
      </c>
      <c r="I24" s="85">
        <v>29.775763621547195</v>
      </c>
      <c r="J24" s="86">
        <f t="shared" si="0"/>
        <v>183.00098912524237</v>
      </c>
      <c r="K24" s="87">
        <v>0.5762272740045522</v>
      </c>
      <c r="L24" s="88">
        <v>0.28831595807457777</v>
      </c>
      <c r="M24" s="88">
        <v>7.030095259504876E-2</v>
      </c>
      <c r="N24" s="88">
        <v>0.33146092674291172</v>
      </c>
      <c r="O24" s="88">
        <v>2.0976761176834238E-2</v>
      </c>
      <c r="P24" s="89">
        <v>0.52243234889144907</v>
      </c>
      <c r="Q24" s="90">
        <f t="shared" si="1"/>
        <v>1.8097142214853739</v>
      </c>
      <c r="R24" s="91">
        <v>284.35763669921153</v>
      </c>
      <c r="S24" s="92">
        <v>14.468582396872314</v>
      </c>
      <c r="T24" s="92">
        <v>26.028723263899259</v>
      </c>
      <c r="U24" s="92">
        <v>106.12010672137798</v>
      </c>
      <c r="V24" s="92">
        <v>3.2380003900843732</v>
      </c>
      <c r="W24" s="93">
        <v>76.259686179631004</v>
      </c>
      <c r="X24" s="94">
        <f t="shared" si="2"/>
        <v>510.47273565107645</v>
      </c>
      <c r="Y24" s="95">
        <v>9.5231404726445045E-3</v>
      </c>
      <c r="Z24" s="96">
        <v>5.2153876415545006E-3</v>
      </c>
      <c r="AA24" s="97">
        <v>1.0930957934077051E-3</v>
      </c>
      <c r="AB24" s="97">
        <v>1.0377385000140502E-2</v>
      </c>
      <c r="AC24" s="97"/>
      <c r="AD24" s="98">
        <v>1.2701267316716778E-2</v>
      </c>
      <c r="AE24" s="99">
        <f t="shared" si="3"/>
        <v>3.891027622446399E-2</v>
      </c>
      <c r="AF24" s="100">
        <v>1546</v>
      </c>
      <c r="AG24" s="101">
        <v>375344.14</v>
      </c>
    </row>
    <row r="25" spans="2:33" ht="15.75" thickBot="1">
      <c r="B25" s="102" t="s">
        <v>66</v>
      </c>
      <c r="C25" s="58" t="s">
        <v>67</v>
      </c>
      <c r="D25" s="59">
        <v>332.38211611463055</v>
      </c>
      <c r="E25" s="60">
        <v>21.785101463851394</v>
      </c>
      <c r="F25" s="60">
        <v>21.193710406407341</v>
      </c>
      <c r="G25" s="60">
        <v>144.3706788173896</v>
      </c>
      <c r="H25" s="60">
        <v>10.754131838614523</v>
      </c>
      <c r="I25" s="61">
        <v>63.420064637594059</v>
      </c>
      <c r="J25" s="62">
        <f t="shared" si="0"/>
        <v>593.90580327848738</v>
      </c>
      <c r="K25" s="63">
        <v>1.3495090854455027</v>
      </c>
      <c r="L25" s="64">
        <v>0.48909317257747004</v>
      </c>
      <c r="M25" s="64">
        <v>0.16532260537338328</v>
      </c>
      <c r="N25" s="64">
        <v>0.8045418028614707</v>
      </c>
      <c r="O25" s="64">
        <v>5.3365876992328122E-2</v>
      </c>
      <c r="P25" s="65">
        <v>0.56771922508478323</v>
      </c>
      <c r="Q25" s="66">
        <f t="shared" si="1"/>
        <v>3.4295517683349379</v>
      </c>
      <c r="R25" s="67">
        <v>331.34169589299273</v>
      </c>
      <c r="S25" s="68">
        <v>30.311060729945055</v>
      </c>
      <c r="T25" s="68">
        <v>37.963232577726345</v>
      </c>
      <c r="U25" s="68">
        <v>159.77567360279312</v>
      </c>
      <c r="V25" s="68">
        <v>12.71571421497619</v>
      </c>
      <c r="W25" s="69">
        <v>70.142881590386679</v>
      </c>
      <c r="X25" s="70">
        <f t="shared" si="2"/>
        <v>642.25025860881999</v>
      </c>
      <c r="Y25" s="71">
        <v>5.3046981841374189E-3</v>
      </c>
      <c r="Z25" s="72">
        <v>3.2447581609561946E-2</v>
      </c>
      <c r="AA25" s="73">
        <v>1.5392823632583725E-3</v>
      </c>
      <c r="AB25" s="73">
        <v>1.0370225005059394E-2</v>
      </c>
      <c r="AC25" s="73"/>
      <c r="AD25" s="74">
        <v>1.1185860679614627E-2</v>
      </c>
      <c r="AE25" s="75">
        <f t="shared" si="3"/>
        <v>6.0847647841631755E-2</v>
      </c>
      <c r="AF25" s="76">
        <v>1642</v>
      </c>
      <c r="AG25" s="77">
        <v>145395.85999999999</v>
      </c>
    </row>
    <row r="26" spans="2:33">
      <c r="B26" s="103" t="s">
        <v>68</v>
      </c>
      <c r="C26" s="104" t="s">
        <v>35</v>
      </c>
      <c r="D26" s="105">
        <v>23.369893608616142</v>
      </c>
      <c r="E26" s="106">
        <v>1.8981043795634505</v>
      </c>
      <c r="F26" s="106">
        <v>2.7974227886837029</v>
      </c>
      <c r="G26" s="106">
        <v>9.7132905403973151</v>
      </c>
      <c r="H26" s="106">
        <v>0.80661472675663337</v>
      </c>
      <c r="I26" s="107">
        <v>11.760335149238919</v>
      </c>
      <c r="J26" s="108">
        <f t="shared" si="0"/>
        <v>50.345661193256163</v>
      </c>
      <c r="K26" s="109">
        <v>8.9080864003638238E-2</v>
      </c>
      <c r="L26" s="110">
        <v>1.6730483511358883E-2</v>
      </c>
      <c r="M26" s="110">
        <v>4.6878884171945127E-2</v>
      </c>
      <c r="N26" s="110">
        <v>3.8051154966055351E-2</v>
      </c>
      <c r="O26" s="110">
        <v>3.0697604507711014E-3</v>
      </c>
      <c r="P26" s="111">
        <v>0.11329400905319184</v>
      </c>
      <c r="Q26" s="112">
        <f t="shared" si="1"/>
        <v>0.30710515615696055</v>
      </c>
      <c r="R26" s="113">
        <v>63.675669010509509</v>
      </c>
      <c r="S26" s="114">
        <v>5.3907708633275488</v>
      </c>
      <c r="T26" s="114">
        <v>8.126840402424131</v>
      </c>
      <c r="U26" s="114">
        <v>24.5037667219969</v>
      </c>
      <c r="V26" s="114">
        <v>2.189498007212896</v>
      </c>
      <c r="W26" s="115">
        <v>32.160377181887462</v>
      </c>
      <c r="X26" s="116">
        <f t="shared" si="2"/>
        <v>136.04692218735843</v>
      </c>
      <c r="Y26" s="117">
        <v>6.9373117531550317E-5</v>
      </c>
      <c r="Z26" s="118">
        <v>1.7728685591396191E-4</v>
      </c>
      <c r="AA26" s="119"/>
      <c r="AB26" s="119">
        <v>1.7343279382887579E-5</v>
      </c>
      <c r="AC26" s="119"/>
      <c r="AD26" s="120"/>
      <c r="AE26" s="121">
        <f t="shared" si="3"/>
        <v>2.6400325282839978E-4</v>
      </c>
      <c r="AF26" s="79">
        <f>SUM(AF27,AF28)</f>
        <v>515583</v>
      </c>
      <c r="AG26" s="80">
        <f>SUM(AG27,AG28)</f>
        <v>1443883</v>
      </c>
    </row>
    <row r="27" spans="2:33" ht="25.5">
      <c r="B27" s="81" t="s">
        <v>65</v>
      </c>
      <c r="C27" s="82" t="s">
        <v>69</v>
      </c>
      <c r="D27" s="83">
        <v>19.041464579762273</v>
      </c>
      <c r="E27" s="84">
        <v>1.4847275690561159</v>
      </c>
      <c r="F27" s="84">
        <v>3.4915446651867255</v>
      </c>
      <c r="G27" s="84">
        <v>2.9830106499564448</v>
      </c>
      <c r="H27" s="84">
        <v>0.53802512153314408</v>
      </c>
      <c r="I27" s="85">
        <v>10.336325062522832</v>
      </c>
      <c r="J27" s="86">
        <f t="shared" si="0"/>
        <v>37.875097648017537</v>
      </c>
      <c r="K27" s="87">
        <v>8.4424087447663471E-2</v>
      </c>
      <c r="L27" s="88">
        <v>1.2886728299659988E-2</v>
      </c>
      <c r="M27" s="88">
        <v>5.3823025262033891E-2</v>
      </c>
      <c r="N27" s="88">
        <v>1.7776154213617331E-2</v>
      </c>
      <c r="O27" s="88">
        <v>2.4194228229409615E-3</v>
      </c>
      <c r="P27" s="89">
        <v>0.10438924326298929</v>
      </c>
      <c r="Q27" s="90">
        <f t="shared" si="1"/>
        <v>0.27571866130890493</v>
      </c>
      <c r="R27" s="91">
        <v>38.567848020022012</v>
      </c>
      <c r="S27" s="92">
        <v>3.1044872480626191</v>
      </c>
      <c r="T27" s="92">
        <v>7.02799725417941</v>
      </c>
      <c r="U27" s="92">
        <v>6.7031457239785093</v>
      </c>
      <c r="V27" s="92">
        <v>1.114074141377511</v>
      </c>
      <c r="W27" s="93">
        <v>20.327319794193762</v>
      </c>
      <c r="X27" s="94">
        <f t="shared" si="2"/>
        <v>76.844872181813827</v>
      </c>
      <c r="Y27" s="95"/>
      <c r="Z27" s="96">
        <v>7.3060387220052269E-5</v>
      </c>
      <c r="AA27" s="97"/>
      <c r="AB27" s="97">
        <v>2.5290134037710401E-5</v>
      </c>
      <c r="AC27" s="97"/>
      <c r="AD27" s="98"/>
      <c r="AE27" s="99">
        <f t="shared" si="3"/>
        <v>9.8350521257762667E-5</v>
      </c>
      <c r="AF27" s="122">
        <v>354162</v>
      </c>
      <c r="AG27" s="101">
        <v>1029662.95</v>
      </c>
    </row>
    <row r="28" spans="2:33" ht="15.75" thickBot="1">
      <c r="B28" s="102" t="s">
        <v>66</v>
      </c>
      <c r="C28" s="26" t="s">
        <v>36</v>
      </c>
      <c r="D28" s="123">
        <v>32.81629186265431</v>
      </c>
      <c r="E28" s="124">
        <v>2.8002612487198197</v>
      </c>
      <c r="F28" s="124">
        <v>1.2825656341414056</v>
      </c>
      <c r="G28" s="124">
        <v>24.401507392848163</v>
      </c>
      <c r="H28" s="124">
        <v>1.3927868369893845</v>
      </c>
      <c r="I28" s="125">
        <v>14.868106192085268</v>
      </c>
      <c r="J28" s="126">
        <f t="shared" si="0"/>
        <v>77.561519167438348</v>
      </c>
      <c r="K28" s="127">
        <v>9.9243850536295794E-2</v>
      </c>
      <c r="L28" s="128">
        <v>2.511912573667846E-2</v>
      </c>
      <c r="M28" s="128">
        <v>3.1723934920858808E-2</v>
      </c>
      <c r="N28" s="128">
        <v>8.2299479342340082E-2</v>
      </c>
      <c r="O28" s="128">
        <v>4.4890625095821857E-3</v>
      </c>
      <c r="P28" s="129">
        <v>0.13272784138645799</v>
      </c>
      <c r="Q28" s="130">
        <f t="shared" si="1"/>
        <v>0.3756032944322133</v>
      </c>
      <c r="R28" s="131">
        <v>25.10782099048707</v>
      </c>
      <c r="S28" s="132">
        <v>2.286283615264924</v>
      </c>
      <c r="T28" s="132">
        <v>1.0988431482447412</v>
      </c>
      <c r="U28" s="132">
        <v>17.800620998018228</v>
      </c>
      <c r="V28" s="132">
        <v>1.0754238658353747</v>
      </c>
      <c r="W28" s="133">
        <v>11.833057387694003</v>
      </c>
      <c r="X28" s="134">
        <f t="shared" si="2"/>
        <v>59.202050005544343</v>
      </c>
      <c r="Y28" s="135">
        <v>2.2077356604502553E-4</v>
      </c>
      <c r="Z28" s="136">
        <v>4.047515377492135E-4</v>
      </c>
      <c r="AA28" s="137"/>
      <c r="AB28" s="137"/>
      <c r="AC28" s="137"/>
      <c r="AD28" s="138"/>
      <c r="AE28" s="139">
        <f t="shared" si="3"/>
        <v>6.2552510379423908E-4</v>
      </c>
      <c r="AF28" s="140">
        <v>161421</v>
      </c>
      <c r="AG28" s="141">
        <v>414220.05</v>
      </c>
    </row>
    <row r="29" spans="2:33" ht="15.75" thickBot="1">
      <c r="B29" s="142" t="s">
        <v>70</v>
      </c>
      <c r="C29" s="143" t="s">
        <v>71</v>
      </c>
      <c r="D29" s="144">
        <f t="shared" ref="D29:I29" si="4">SUM(D21,D22,D23,D26)</f>
        <v>267.05087747358522</v>
      </c>
      <c r="E29" s="145">
        <f t="shared" si="4"/>
        <v>19.327238776489448</v>
      </c>
      <c r="F29" s="145">
        <f t="shared" si="4"/>
        <v>14.613030969315883</v>
      </c>
      <c r="G29" s="145">
        <f t="shared" si="4"/>
        <v>89.139308928127505</v>
      </c>
      <c r="H29" s="145">
        <f t="shared" si="4"/>
        <v>6.7902754305469113</v>
      </c>
      <c r="I29" s="145">
        <f t="shared" si="4"/>
        <v>65.356872659861679</v>
      </c>
      <c r="J29" s="146">
        <f>SUM(D29:I29)</f>
        <v>462.2776042379266</v>
      </c>
      <c r="K29" s="147">
        <f t="shared" ref="K29:P29" si="5">SUM(K21,K22,K23,K26)</f>
        <v>1.2070671936454225</v>
      </c>
      <c r="L29" s="148">
        <f t="shared" si="5"/>
        <v>0.47596703235292415</v>
      </c>
      <c r="M29" s="148">
        <f t="shared" si="5"/>
        <v>0.17195090695716017</v>
      </c>
      <c r="N29" s="148">
        <f t="shared" si="5"/>
        <v>0.8014233051280224</v>
      </c>
      <c r="O29" s="148">
        <f t="shared" si="5"/>
        <v>4.3666523424025834E-2</v>
      </c>
      <c r="P29" s="148">
        <f t="shared" si="5"/>
        <v>0.85409869867593702</v>
      </c>
      <c r="Q29" s="149">
        <f t="shared" si="1"/>
        <v>3.5541736601834923</v>
      </c>
      <c r="R29" s="150">
        <f t="shared" ref="R29:W29" si="6">SUM(R21,R22,R23,R26)</f>
        <v>881.39511765465488</v>
      </c>
      <c r="S29" s="151">
        <f t="shared" si="6"/>
        <v>69.935532024569866</v>
      </c>
      <c r="T29" s="151">
        <f t="shared" si="6"/>
        <v>76.260425688699826</v>
      </c>
      <c r="U29" s="151">
        <f t="shared" si="6"/>
        <v>331.04765573702946</v>
      </c>
      <c r="V29" s="151">
        <f t="shared" si="6"/>
        <v>23.085320281945965</v>
      </c>
      <c r="W29" s="151">
        <f t="shared" si="6"/>
        <v>227.8616857049029</v>
      </c>
      <c r="X29" s="152">
        <f t="shared" si="2"/>
        <v>1609.5857370918027</v>
      </c>
      <c r="Y29" s="153">
        <f t="shared" ref="Y29:AD29" si="7">SUM(Y21,Y22,Y23,Y26)</f>
        <v>1.2159565878446734E-2</v>
      </c>
      <c r="Z29" s="154">
        <f t="shared" si="7"/>
        <v>6.1566714778208367E-2</v>
      </c>
      <c r="AA29" s="154">
        <f t="shared" si="7"/>
        <v>1.2332998672275612E-3</v>
      </c>
      <c r="AB29" s="154">
        <f t="shared" si="7"/>
        <v>1.4466222036370784E-2</v>
      </c>
      <c r="AC29" s="154">
        <f t="shared" si="7"/>
        <v>0</v>
      </c>
      <c r="AD29" s="154">
        <f t="shared" si="7"/>
        <v>3.9910739922109403E-2</v>
      </c>
      <c r="AE29" s="155">
        <f t="shared" si="3"/>
        <v>0.12933654248236284</v>
      </c>
      <c r="AF29" s="156">
        <f>SUM(AF21,AF22,AF23,AF26)</f>
        <v>518933</v>
      </c>
      <c r="AG29" s="157">
        <f>SUM(AG21,AG22,AG23,AG26)</f>
        <v>2608083.0099999998</v>
      </c>
    </row>
    <row r="30" spans="2:33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39.75" customHeight="1">
      <c r="B31" s="161"/>
      <c r="C31" s="162" t="s">
        <v>74</v>
      </c>
      <c r="D31" s="163"/>
      <c r="E31" s="163"/>
      <c r="F31" s="164"/>
      <c r="G31" s="205"/>
      <c r="H31" s="205"/>
      <c r="I31" s="205"/>
      <c r="J31" s="205"/>
      <c r="K31" s="205"/>
      <c r="L31" s="161"/>
      <c r="M31" s="161"/>
      <c r="N31" s="161"/>
      <c r="O31" s="161"/>
      <c r="P31" s="161"/>
      <c r="Q31" s="161"/>
      <c r="R31" s="161"/>
      <c r="S31" s="161"/>
      <c r="T31" s="161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/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/>
      <c r="AA32" s="170"/>
      <c r="AB32" s="170"/>
      <c r="AC32" s="170"/>
      <c r="AD32" s="170"/>
      <c r="AE32" s="170"/>
      <c r="AF32" s="170"/>
      <c r="AG32" s="170"/>
    </row>
    <row r="33" spans="2:33" ht="32.25" customHeight="1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75</v>
      </c>
      <c r="D34" s="175"/>
      <c r="E34" s="175"/>
      <c r="F34" s="207"/>
      <c r="G34" s="207"/>
      <c r="H34" s="207"/>
      <c r="I34" s="207"/>
      <c r="J34" s="207"/>
      <c r="K34" s="207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 ht="31.5" customHeight="1">
      <c r="B35" s="166"/>
      <c r="C35" s="178"/>
      <c r="D35" s="179"/>
      <c r="E35" s="178"/>
      <c r="F35" s="180"/>
      <c r="G35" s="181"/>
      <c r="H35" s="193"/>
      <c r="I35" s="193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76</v>
      </c>
      <c r="D36" s="188"/>
      <c r="E36" s="194"/>
      <c r="F36" s="194"/>
      <c r="G36" s="194"/>
      <c r="H36" s="194"/>
      <c r="I36" s="194"/>
      <c r="J36" s="194"/>
      <c r="K36" s="194"/>
      <c r="L36" s="162"/>
      <c r="M36" s="162"/>
      <c r="N36" s="194"/>
      <c r="O36" s="194"/>
      <c r="P36" s="194"/>
      <c r="Q36" s="194"/>
      <c r="R36" s="194"/>
      <c r="S36" s="194"/>
      <c r="T36" s="162"/>
      <c r="U36" s="162"/>
      <c r="V36" s="162"/>
      <c r="W36" s="162"/>
      <c r="X36" s="195"/>
      <c r="Y36" s="194"/>
      <c r="Z36" s="194"/>
      <c r="AA36" s="194"/>
      <c r="AB36" s="194"/>
      <c r="AC36" s="194"/>
      <c r="AD36" s="194"/>
      <c r="AE36" s="194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G11:AF11"/>
    <mergeCell ref="C12:AF12"/>
    <mergeCell ref="C13:AF13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" right="0" top="0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2021-10-20T11:23:27Z</dcterms:modified>
</cp:coreProperties>
</file>