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F29" i="1" l="1"/>
  <c r="AG29" i="1"/>
  <c r="Q29" i="1"/>
  <c r="J29" i="1"/>
  <c r="X29" i="1"/>
  <c r="AE29" i="1"/>
</calcChain>
</file>

<file path=xl/sharedStrings.xml><?xml version="1.0" encoding="utf-8"?>
<sst xmlns="http://schemas.openxmlformats.org/spreadsheetml/2006/main" count="115" uniqueCount="82">
  <si>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</si>
  <si>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</si>
  <si>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</si>
  <si>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</si>
  <si>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</si>
  <si>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</si>
  <si>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</si>
  <si>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</si>
  <si>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</si>
  <si>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</si>
  <si>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</si>
  <si>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</si>
  <si>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</si>
  <si>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</si>
  <si>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</si>
  <si>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</si>
  <si>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</si>
  <si>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</si>
  <si>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</si>
  <si>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</si>
  <si>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</si>
  <si>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</si>
  <si>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</si>
  <si>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</si>
  <si>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</si>
  <si>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</si>
  <si>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</si>
  <si>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</si>
  <si>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</si>
  <si>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</si>
  <si>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</si>
  <si>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</si>
  <si>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</si>
  <si>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</si>
  <si>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</si>
  <si>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</si>
  <si>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</si>
  <si>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</si>
  <si>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</si>
  <si>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</si>
  <si>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</si>
  <si>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</si>
  <si>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</si>
  <si>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</si>
  <si>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</si>
  <si>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</si>
  <si>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</si>
  <si>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</si>
  <si>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</si>
  <si>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</si>
  <si>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</si>
  <si>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</si>
  <si>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</si>
  <si>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</si>
  <si>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</si>
  <si>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</si>
  <si>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</si>
  <si>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</si>
  <si>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</si>
  <si>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</si>
  <si>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</si>
  <si>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</si>
  <si>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</si>
  <si>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</si>
  <si>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</si>
  <si>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</si>
  <si>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</si>
  <si>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</si>
  <si>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</si>
  <si>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</si>
  <si>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</si>
  <si>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</si>
  <si>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</si>
  <si>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</si>
  <si>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</si>
  <si>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</si>
  <si>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54017, Миколаївська область, м. Миколаїв, Громадянська</t>
  </si>
  <si>
    <t>40</t>
  </si>
  <si>
    <t>Код ЄДРПОУ  23399393</t>
  </si>
  <si>
    <t>II</t>
  </si>
  <si>
    <t>2022</t>
  </si>
  <si>
    <t>АКЦІОНЕРНЕ ТОВАРИСТВО "МИКОЛАЇВОБЛЕНЕРГО"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</si>
</sst>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5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  <font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33" fillId="0" borderId="0" xfId="0" applyFont="1" applyAlignment="1" applyProtection="1"/>
    <xf numFmtId="49" fontId="12" fillId="0" borderId="1" xfId="0" applyNumberFormat="1" applyFont="1" applyBorder="1" applyAlignment="1" applyProtection="1">
      <protection locked="0"/>
    </xf>
    <xf numFmtId="49" fontId="9" fillId="0" borderId="1" xfId="0" applyNumberFormat="1" applyFont="1" applyBorder="1" applyAlignment="1" applyProtection="1">
      <protection locked="0"/>
    </xf>
    <xf numFmtId="49" fontId="33" fillId="0" borderId="1" xfId="0" applyNumberFormat="1" applyFont="1" applyBorder="1" applyAlignment="1" applyProtection="1">
      <protection locked="0"/>
    </xf>
    <xf numFmtId="0" fontId="0" fillId="0" borderId="1" xfId="0" applyBorder="1"/>
    <xf numFmtId="49" fontId="9" fillId="0" borderId="0" xfId="0" applyNumberFormat="1" applyFont="1" applyBorder="1" applyAlignment="1" applyProtection="1">
      <protection locked="0"/>
    </xf>
    <xf numFmtId="49" fontId="6" fillId="0" borderId="1" xfId="0" applyNumberFormat="1" applyFont="1" applyBorder="1" applyAlignment="1" applyProtection="1">
      <protection locked="0"/>
    </xf>
    <xf numFmtId="0" fontId="12" fillId="0" borderId="1" xfId="0" applyFont="1" applyBorder="1" applyAlignment="1" applyProtection="1"/>
    <xf numFmtId="0" fontId="6" fillId="0" borderId="1" xfId="0" applyFont="1" applyBorder="1" applyAlignment="1" applyProtection="1"/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8"/>
  <sheetViews>
    <sheetView tabSelected="1" topLeftCell="A17" zoomScale="85" zoomScaleNormal="85" workbookViewId="0">
      <selection activeCell="A31" sqref="A31:AG39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6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7.855468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9" t="s">
        <v>75</v>
      </c>
      <c r="AC2" s="239"/>
      <c r="AD2" s="239"/>
      <c r="AE2" s="239"/>
      <c r="AF2" s="239"/>
      <c r="AG2" s="239"/>
    </row>
    <row r="3" spans="2:33" ht="18.75">
      <c r="B3" s="240" t="s">
        <v>0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</row>
    <row r="4" spans="2:33" ht="18.75">
      <c r="B4" s="241" t="s">
        <v>1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42" t="s">
        <v>79</v>
      </c>
      <c r="P5" s="242"/>
      <c r="Q5" s="242"/>
      <c r="R5" s="5"/>
      <c r="S5" s="192" t="s">
        <v>80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43" t="s">
        <v>4</v>
      </c>
      <c r="P6" s="243"/>
      <c r="Q6" s="243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8" t="s">
        <v>5</v>
      </c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 t="s">
        <v>6</v>
      </c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11"/>
    </row>
    <row r="8" spans="2:33" ht="39.75" customHeight="1">
      <c r="B8" s="11"/>
      <c r="C8" s="234" t="s">
        <v>7</v>
      </c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5" t="s">
        <v>74</v>
      </c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05" t="s">
        <v>81</v>
      </c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6"/>
      <c r="U10" s="207" t="s">
        <v>78</v>
      </c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17"/>
    </row>
    <row r="11" spans="2:33" ht="15.75">
      <c r="B11" s="15"/>
      <c r="C11" s="16" t="s">
        <v>10</v>
      </c>
      <c r="D11" s="13"/>
      <c r="E11" s="13"/>
      <c r="F11" s="11"/>
      <c r="G11" s="205" t="s">
        <v>76</v>
      </c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17"/>
    </row>
    <row r="12" spans="2:33">
      <c r="B12" s="15"/>
      <c r="C12" s="236" t="s">
        <v>11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17"/>
    </row>
    <row r="13" spans="2:33" ht="15.75">
      <c r="B13" s="15"/>
      <c r="C13" s="237" t="s">
        <v>77</v>
      </c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17"/>
    </row>
    <row r="14" spans="2:33">
      <c r="B14" s="15"/>
      <c r="C14" s="214" t="s">
        <v>12</v>
      </c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18"/>
    </row>
    <row r="15" spans="2:33" ht="15.75">
      <c r="B15" s="1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6" t="s">
        <v>13</v>
      </c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29.25" customHeight="1" thickTop="1">
      <c r="B17" s="228" t="s">
        <v>14</v>
      </c>
      <c r="C17" s="231" t="s">
        <v>15</v>
      </c>
      <c r="D17" s="222" t="s">
        <v>16</v>
      </c>
      <c r="E17" s="223"/>
      <c r="F17" s="223"/>
      <c r="G17" s="223"/>
      <c r="H17" s="223"/>
      <c r="I17" s="223"/>
      <c r="J17" s="224"/>
      <c r="K17" s="222" t="s">
        <v>17</v>
      </c>
      <c r="L17" s="223"/>
      <c r="M17" s="223"/>
      <c r="N17" s="223"/>
      <c r="O17" s="223"/>
      <c r="P17" s="223"/>
      <c r="Q17" s="224"/>
      <c r="R17" s="222" t="s">
        <v>18</v>
      </c>
      <c r="S17" s="223"/>
      <c r="T17" s="223"/>
      <c r="U17" s="223"/>
      <c r="V17" s="223"/>
      <c r="W17" s="223"/>
      <c r="X17" s="224"/>
      <c r="Y17" s="222" t="s">
        <v>19</v>
      </c>
      <c r="Z17" s="223"/>
      <c r="AA17" s="223"/>
      <c r="AB17" s="223"/>
      <c r="AC17" s="223"/>
      <c r="AD17" s="223"/>
      <c r="AE17" s="224"/>
      <c r="AF17" s="225" t="s">
        <v>20</v>
      </c>
      <c r="AG17" s="219" t="s">
        <v>21</v>
      </c>
    </row>
    <row r="18" spans="1:33" ht="29.25" customHeight="1">
      <c r="B18" s="229"/>
      <c r="C18" s="232"/>
      <c r="D18" s="208" t="s">
        <v>22</v>
      </c>
      <c r="E18" s="209"/>
      <c r="F18" s="210" t="s">
        <v>23</v>
      </c>
      <c r="G18" s="211"/>
      <c r="H18" s="211"/>
      <c r="I18" s="209"/>
      <c r="J18" s="212" t="s">
        <v>24</v>
      </c>
      <c r="K18" s="208" t="s">
        <v>22</v>
      </c>
      <c r="L18" s="209"/>
      <c r="M18" s="210" t="s">
        <v>23</v>
      </c>
      <c r="N18" s="211"/>
      <c r="O18" s="211"/>
      <c r="P18" s="209"/>
      <c r="Q18" s="212" t="s">
        <v>24</v>
      </c>
      <c r="R18" s="208" t="s">
        <v>22</v>
      </c>
      <c r="S18" s="209"/>
      <c r="T18" s="210" t="s">
        <v>23</v>
      </c>
      <c r="U18" s="211"/>
      <c r="V18" s="211"/>
      <c r="W18" s="209"/>
      <c r="X18" s="212" t="s">
        <v>24</v>
      </c>
      <c r="Y18" s="208" t="s">
        <v>22</v>
      </c>
      <c r="Z18" s="209"/>
      <c r="AA18" s="210" t="s">
        <v>23</v>
      </c>
      <c r="AB18" s="211"/>
      <c r="AC18" s="211"/>
      <c r="AD18" s="209"/>
      <c r="AE18" s="212" t="s">
        <v>24</v>
      </c>
      <c r="AF18" s="226"/>
      <c r="AG18" s="220"/>
    </row>
    <row r="19" spans="1:33" ht="108">
      <c r="B19" s="230"/>
      <c r="C19" s="233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13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13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13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13"/>
      <c r="AF19" s="227"/>
      <c r="AG19" s="221"/>
    </row>
    <row r="20" spans="1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33">
      <c r="B21" s="36" t="s">
        <v>60</v>
      </c>
      <c r="C21" s="37" t="s">
        <v>61</v>
      </c>
      <c r="D21" s="38"/>
      <c r="E21" s="39"/>
      <c r="F21" s="39"/>
      <c r="G21" s="39"/>
      <c r="H21" s="39">
        <v>9.890531088707732</v>
      </c>
      <c r="I21" s="40">
        <v>2.2648285176788385</v>
      </c>
      <c r="J21" s="41">
        <f t="shared" ref="J21:J28" si="0">SUM(D21:I21)</f>
        <v>12.15535960638657</v>
      </c>
      <c r="K21" s="42"/>
      <c r="L21" s="43"/>
      <c r="M21" s="43"/>
      <c r="N21" s="43"/>
      <c r="O21" s="43">
        <v>0.30731754377502291</v>
      </c>
      <c r="P21" s="44">
        <v>8.3768269740967627E-2</v>
      </c>
      <c r="Q21" s="45">
        <f t="shared" ref="Q21:Q29" si="1">SUM(K21:P21)</f>
        <v>0.39108581351599053</v>
      </c>
      <c r="R21" s="46"/>
      <c r="S21" s="47"/>
      <c r="T21" s="47"/>
      <c r="U21" s="47"/>
      <c r="V21" s="47">
        <v>49.581191312109702</v>
      </c>
      <c r="W21" s="48">
        <v>8.9510375635325499</v>
      </c>
      <c r="X21" s="49">
        <f t="shared" ref="X21:X29" si="2">SUM(R21:W21)</f>
        <v>58.532228875642254</v>
      </c>
      <c r="Y21" s="50"/>
      <c r="Z21" s="51"/>
      <c r="AA21" s="52"/>
      <c r="AB21" s="52"/>
      <c r="AC21" s="52"/>
      <c r="AD21" s="53">
        <v>2.1509816217259177E-2</v>
      </c>
      <c r="AE21" s="54">
        <f t="shared" ref="AE21:AE29" si="3">SUM(Y21:AD21)</f>
        <v>2.1509816217259177E-2</v>
      </c>
      <c r="AF21" s="55">
        <v>29</v>
      </c>
      <c r="AG21" s="56">
        <v>460743</v>
      </c>
    </row>
    <row r="22" spans="1:33" ht="15.75" thickBot="1">
      <c r="B22" s="57" t="s">
        <v>62</v>
      </c>
      <c r="C22" s="58" t="s">
        <v>33</v>
      </c>
      <c r="D22" s="59">
        <v>5.5374019584197578</v>
      </c>
      <c r="E22" s="60">
        <v>0.43309632916887753</v>
      </c>
      <c r="F22" s="60">
        <v>16.856713134918721</v>
      </c>
      <c r="G22" s="60"/>
      <c r="H22" s="60">
        <v>1426.2967131349187</v>
      </c>
      <c r="I22" s="61">
        <v>39.779798369591433</v>
      </c>
      <c r="J22" s="62">
        <f t="shared" si="0"/>
        <v>1488.9037229270175</v>
      </c>
      <c r="K22" s="63">
        <v>3.0699917997202258E-2</v>
      </c>
      <c r="L22" s="64">
        <v>6.6584342289325166E-2</v>
      </c>
      <c r="M22" s="64">
        <v>0.10545559789686942</v>
      </c>
      <c r="N22" s="64"/>
      <c r="O22" s="64">
        <v>0.88745743090058371</v>
      </c>
      <c r="P22" s="65">
        <v>0.58635473445564612</v>
      </c>
      <c r="Q22" s="66">
        <f t="shared" si="1"/>
        <v>1.6765520235396267</v>
      </c>
      <c r="R22" s="67">
        <v>14.800967747288519</v>
      </c>
      <c r="S22" s="68">
        <v>1.6708231196417138</v>
      </c>
      <c r="T22" s="68">
        <v>38.363995237875258</v>
      </c>
      <c r="U22" s="68"/>
      <c r="V22" s="68">
        <v>6810.8967073540252</v>
      </c>
      <c r="W22" s="69">
        <v>135.76493359260238</v>
      </c>
      <c r="X22" s="70">
        <f t="shared" si="2"/>
        <v>7001.4974270514331</v>
      </c>
      <c r="Y22" s="71"/>
      <c r="Z22" s="72">
        <v>8.2137861174087119E-3</v>
      </c>
      <c r="AA22" s="73"/>
      <c r="AB22" s="73"/>
      <c r="AC22" s="73"/>
      <c r="AD22" s="74">
        <v>1.3392503979547537E-2</v>
      </c>
      <c r="AE22" s="75">
        <f t="shared" si="3"/>
        <v>2.1606290096956249E-2</v>
      </c>
      <c r="AF22" s="76">
        <v>126</v>
      </c>
      <c r="AG22" s="77">
        <v>219416.00399999999</v>
      </c>
    </row>
    <row r="23" spans="1:33">
      <c r="B23" s="78" t="s">
        <v>63</v>
      </c>
      <c r="C23" s="37" t="s">
        <v>64</v>
      </c>
      <c r="D23" s="38">
        <v>15.324638464135836</v>
      </c>
      <c r="E23" s="39">
        <v>1.304942356856881</v>
      </c>
      <c r="F23" s="39">
        <v>7.5685340793980034</v>
      </c>
      <c r="G23" s="39"/>
      <c r="H23" s="39">
        <v>705.12238290482856</v>
      </c>
      <c r="I23" s="40">
        <v>69.021326515845828</v>
      </c>
      <c r="J23" s="41">
        <f>SUM(D23:I23)</f>
        <v>798.34182432106513</v>
      </c>
      <c r="K23" s="42">
        <v>6.0469827794124742E-2</v>
      </c>
      <c r="L23" s="43">
        <v>3.471901982538228E-2</v>
      </c>
      <c r="M23" s="43">
        <v>6.6456996768125026E-2</v>
      </c>
      <c r="N23" s="43"/>
      <c r="O23" s="43">
        <v>0.68034344701172156</v>
      </c>
      <c r="P23" s="44">
        <v>0.73864454199025609</v>
      </c>
      <c r="Q23" s="45">
        <f t="shared" si="1"/>
        <v>1.5806338333896097</v>
      </c>
      <c r="R23" s="46">
        <v>47.401696995705642</v>
      </c>
      <c r="S23" s="47">
        <v>6.2597675524803806</v>
      </c>
      <c r="T23" s="47">
        <v>36.707241198626171</v>
      </c>
      <c r="U23" s="47"/>
      <c r="V23" s="47">
        <v>3208.6246052487877</v>
      </c>
      <c r="W23" s="48">
        <v>244.50783394383981</v>
      </c>
      <c r="X23" s="49">
        <f t="shared" si="2"/>
        <v>3543.5011449394397</v>
      </c>
      <c r="Y23" s="50">
        <v>1.1769813323042787E-4</v>
      </c>
      <c r="Z23" s="51">
        <v>4.7986107761323624E-3</v>
      </c>
      <c r="AA23" s="52"/>
      <c r="AB23" s="52"/>
      <c r="AC23" s="52">
        <v>2.6916212435483095E-3</v>
      </c>
      <c r="AD23" s="53">
        <v>5.6610872606241858E-3</v>
      </c>
      <c r="AE23" s="54">
        <f t="shared" si="3"/>
        <v>1.3269017413535285E-2</v>
      </c>
      <c r="AF23" s="79">
        <f>SUM(AF24,AF25)</f>
        <v>3228</v>
      </c>
      <c r="AG23" s="80">
        <f>SUM(AG24,AG25)</f>
        <v>549279</v>
      </c>
    </row>
    <row r="24" spans="1:33" ht="25.5">
      <c r="B24" s="81" t="s">
        <v>65</v>
      </c>
      <c r="C24" s="82" t="s">
        <v>34</v>
      </c>
      <c r="D24" s="83">
        <v>15.678635441658193</v>
      </c>
      <c r="E24" s="84">
        <v>1.0779510835669777</v>
      </c>
      <c r="F24" s="84">
        <v>8.023834540418143</v>
      </c>
      <c r="G24" s="84"/>
      <c r="H24" s="84">
        <v>75.802196351213922</v>
      </c>
      <c r="I24" s="85">
        <v>60.170800159571179</v>
      </c>
      <c r="J24" s="86">
        <f t="shared" si="0"/>
        <v>160.7534175764284</v>
      </c>
      <c r="K24" s="87">
        <v>6.2201857543390436E-2</v>
      </c>
      <c r="L24" s="88">
        <v>3.7934676952639947E-2</v>
      </c>
      <c r="M24" s="88">
        <v>7.4040465902897562E-2</v>
      </c>
      <c r="N24" s="88"/>
      <c r="O24" s="88">
        <v>0.43544671502497512</v>
      </c>
      <c r="P24" s="89">
        <v>0.83152317434275214</v>
      </c>
      <c r="Q24" s="90">
        <f t="shared" si="1"/>
        <v>1.4411468897666553</v>
      </c>
      <c r="R24" s="91">
        <v>34.090207287005612</v>
      </c>
      <c r="S24" s="92">
        <v>2.6000514213798089</v>
      </c>
      <c r="T24" s="92">
        <v>28.66194231732787</v>
      </c>
      <c r="U24" s="92"/>
      <c r="V24" s="92">
        <v>173.98013964808391</v>
      </c>
      <c r="W24" s="93">
        <v>157.0032015714668</v>
      </c>
      <c r="X24" s="94">
        <f t="shared" si="2"/>
        <v>396.33554224526404</v>
      </c>
      <c r="Y24" s="95">
        <v>2.8093517701725503E-6</v>
      </c>
      <c r="Z24" s="96">
        <v>6.9868578524191326E-3</v>
      </c>
      <c r="AA24" s="97"/>
      <c r="AB24" s="97"/>
      <c r="AC24" s="97">
        <v>3.9190457193907079E-3</v>
      </c>
      <c r="AD24" s="98">
        <v>8.2426380936862637E-3</v>
      </c>
      <c r="AE24" s="99">
        <f t="shared" si="3"/>
        <v>1.9151351017266276E-2</v>
      </c>
      <c r="AF24" s="100">
        <v>1541</v>
      </c>
      <c r="AG24" s="101">
        <v>401461.777</v>
      </c>
    </row>
    <row r="25" spans="1:33" ht="15.75" thickBot="1">
      <c r="B25" s="102" t="s">
        <v>66</v>
      </c>
      <c r="C25" s="58" t="s">
        <v>67</v>
      </c>
      <c r="D25" s="59">
        <v>14.548357883453157</v>
      </c>
      <c r="E25" s="60">
        <v>1.8027119103504783</v>
      </c>
      <c r="F25" s="60">
        <v>6.5701049155685336</v>
      </c>
      <c r="G25" s="60"/>
      <c r="H25" s="60">
        <v>2085.1597020718204</v>
      </c>
      <c r="I25" s="61">
        <v>88.429660980403028</v>
      </c>
      <c r="J25" s="62">
        <f t="shared" si="0"/>
        <v>2196.510537761596</v>
      </c>
      <c r="K25" s="63">
        <v>5.6671656778851782E-2</v>
      </c>
      <c r="L25" s="64">
        <v>2.7667399781913616E-2</v>
      </c>
      <c r="M25" s="64">
        <v>4.9827194263219174E-2</v>
      </c>
      <c r="N25" s="64"/>
      <c r="O25" s="64">
        <v>1.2173779116688537</v>
      </c>
      <c r="P25" s="65">
        <v>0.53497082940593021</v>
      </c>
      <c r="Q25" s="66">
        <f t="shared" si="1"/>
        <v>1.8865149918987685</v>
      </c>
      <c r="R25" s="67">
        <v>13.311489708700121</v>
      </c>
      <c r="S25" s="68">
        <v>3.6597161311005602</v>
      </c>
      <c r="T25" s="68">
        <v>8.0452988812984643</v>
      </c>
      <c r="U25" s="68"/>
      <c r="V25" s="68">
        <v>3034.6444656006747</v>
      </c>
      <c r="W25" s="69">
        <v>87.504632372373308</v>
      </c>
      <c r="X25" s="70">
        <f t="shared" si="2"/>
        <v>3147.1656026941469</v>
      </c>
      <c r="Y25" s="71">
        <v>3.6963793963812444E-4</v>
      </c>
      <c r="Z25" s="72"/>
      <c r="AA25" s="73"/>
      <c r="AB25" s="73"/>
      <c r="AC25" s="73"/>
      <c r="AD25" s="74"/>
      <c r="AE25" s="75">
        <f t="shared" si="3"/>
        <v>3.6963793963812444E-4</v>
      </c>
      <c r="AF25" s="76">
        <v>1687</v>
      </c>
      <c r="AG25" s="77">
        <v>147817.223</v>
      </c>
    </row>
    <row r="26" spans="1:33">
      <c r="B26" s="103" t="s">
        <v>68</v>
      </c>
      <c r="C26" s="104" t="s">
        <v>35</v>
      </c>
      <c r="D26" s="105">
        <v>1.6986561188558198</v>
      </c>
      <c r="E26" s="106">
        <v>0.45936037817760839</v>
      </c>
      <c r="F26" s="106">
        <v>0.42792532921711446</v>
      </c>
      <c r="G26" s="106"/>
      <c r="H26" s="106">
        <v>6.0875789879890023</v>
      </c>
      <c r="I26" s="107">
        <v>9.8036370652645797</v>
      </c>
      <c r="J26" s="108">
        <f t="shared" si="0"/>
        <v>18.477157879504126</v>
      </c>
      <c r="K26" s="109">
        <v>5.2308137571752452E-3</v>
      </c>
      <c r="L26" s="110">
        <v>2.1050600549901116E-3</v>
      </c>
      <c r="M26" s="110">
        <v>7.5442573923110321E-3</v>
      </c>
      <c r="N26" s="110"/>
      <c r="O26" s="110">
        <v>3.0518547103371763E-2</v>
      </c>
      <c r="P26" s="111">
        <v>7.9288022767835614E-2</v>
      </c>
      <c r="Q26" s="112">
        <f t="shared" si="1"/>
        <v>0.12468670107568376</v>
      </c>
      <c r="R26" s="113">
        <v>4.6381107044211634</v>
      </c>
      <c r="S26" s="114">
        <v>1.3088523655306508</v>
      </c>
      <c r="T26" s="114">
        <v>1.2523726399134321</v>
      </c>
      <c r="U26" s="114"/>
      <c r="V26" s="114">
        <v>16.98669039274801</v>
      </c>
      <c r="W26" s="115">
        <v>27.57199942649622</v>
      </c>
      <c r="X26" s="116">
        <f t="shared" si="2"/>
        <v>51.758025529109474</v>
      </c>
      <c r="Y26" s="117"/>
      <c r="Z26" s="118"/>
      <c r="AA26" s="119"/>
      <c r="AB26" s="119"/>
      <c r="AC26" s="119"/>
      <c r="AD26" s="120"/>
      <c r="AE26" s="121">
        <f t="shared" si="3"/>
        <v>0</v>
      </c>
      <c r="AF26" s="79">
        <f>SUM(AF27,AF28)</f>
        <v>514892</v>
      </c>
      <c r="AG26" s="80">
        <f>SUM(AG27,AG28)</f>
        <v>1481628</v>
      </c>
    </row>
    <row r="27" spans="1:33" ht="25.5">
      <c r="B27" s="81" t="s">
        <v>65</v>
      </c>
      <c r="C27" s="82" t="s">
        <v>69</v>
      </c>
      <c r="D27" s="83">
        <v>1.6277299875826652</v>
      </c>
      <c r="E27" s="84">
        <v>0.41732077740382184</v>
      </c>
      <c r="F27" s="84">
        <v>0.51548795630896127</v>
      </c>
      <c r="G27" s="84"/>
      <c r="H27" s="84">
        <v>5.3804620821791582</v>
      </c>
      <c r="I27" s="85">
        <v>8.2587216325705004</v>
      </c>
      <c r="J27" s="86">
        <f t="shared" si="0"/>
        <v>16.199722436045107</v>
      </c>
      <c r="K27" s="87">
        <v>5.2338223478314615E-3</v>
      </c>
      <c r="L27" s="88">
        <v>1.8710282789349186E-3</v>
      </c>
      <c r="M27" s="88">
        <v>8.540429381324554E-3</v>
      </c>
      <c r="N27" s="88"/>
      <c r="O27" s="88">
        <v>2.5463964444843997E-2</v>
      </c>
      <c r="P27" s="89">
        <v>7.0135466942357727E-2</v>
      </c>
      <c r="Q27" s="90">
        <f t="shared" si="1"/>
        <v>0.11124471139529266</v>
      </c>
      <c r="R27" s="91">
        <v>3.2100791992922528</v>
      </c>
      <c r="S27" s="92">
        <v>0.85039637197702056</v>
      </c>
      <c r="T27" s="92">
        <v>1.089751965433867</v>
      </c>
      <c r="U27" s="92"/>
      <c r="V27" s="92">
        <v>10.18694125725283</v>
      </c>
      <c r="W27" s="93">
        <v>17.293167877464022</v>
      </c>
      <c r="X27" s="94">
        <f t="shared" si="2"/>
        <v>32.63033667141999</v>
      </c>
      <c r="Y27" s="95"/>
      <c r="Z27" s="96"/>
      <c r="AA27" s="97"/>
      <c r="AB27" s="97"/>
      <c r="AC27" s="97"/>
      <c r="AD27" s="98"/>
      <c r="AE27" s="99">
        <f t="shared" si="3"/>
        <v>0</v>
      </c>
      <c r="AF27" s="122">
        <v>354258</v>
      </c>
      <c r="AG27" s="101">
        <v>1061372.9990000001</v>
      </c>
    </row>
    <row r="28" spans="1:33" ht="15.75" thickBot="1">
      <c r="B28" s="102" t="s">
        <v>66</v>
      </c>
      <c r="C28" s="26" t="s">
        <v>36</v>
      </c>
      <c r="D28" s="123">
        <v>1.8541901540774146</v>
      </c>
      <c r="E28" s="124">
        <v>0.55154909099870009</v>
      </c>
      <c r="F28" s="124">
        <v>0.23590909370937832</v>
      </c>
      <c r="G28" s="124"/>
      <c r="H28" s="124">
        <v>7.6382168665791861</v>
      </c>
      <c r="I28" s="125">
        <v>13.191484773997203</v>
      </c>
      <c r="J28" s="126">
        <f t="shared" si="0"/>
        <v>23.471349979361882</v>
      </c>
      <c r="K28" s="127">
        <v>5.2242162135521589E-3</v>
      </c>
      <c r="L28" s="128">
        <v>2.6182687391033818E-3</v>
      </c>
      <c r="M28" s="128">
        <v>5.3597501247528044E-3</v>
      </c>
      <c r="N28" s="128"/>
      <c r="O28" s="128">
        <v>4.160275010627091E-2</v>
      </c>
      <c r="P28" s="129">
        <v>9.9358678174727849E-2</v>
      </c>
      <c r="Q28" s="130">
        <f t="shared" si="1"/>
        <v>0.15416366335840709</v>
      </c>
      <c r="R28" s="131">
        <v>1.4280315051289039</v>
      </c>
      <c r="S28" s="132">
        <v>0.45845599355362898</v>
      </c>
      <c r="T28" s="132">
        <v>0.1626206744795673</v>
      </c>
      <c r="U28" s="132"/>
      <c r="V28" s="132">
        <v>6.7997491354951229</v>
      </c>
      <c r="W28" s="133">
        <v>10.278831549032343</v>
      </c>
      <c r="X28" s="134">
        <f t="shared" si="2"/>
        <v>19.127688857689567</v>
      </c>
      <c r="Y28" s="135"/>
      <c r="Z28" s="136"/>
      <c r="AA28" s="137"/>
      <c r="AB28" s="137"/>
      <c r="AC28" s="137"/>
      <c r="AD28" s="138"/>
      <c r="AE28" s="139">
        <f t="shared" si="3"/>
        <v>0</v>
      </c>
      <c r="AF28" s="140">
        <v>160634</v>
      </c>
      <c r="AG28" s="141">
        <v>420255.00099999999</v>
      </c>
    </row>
    <row r="29" spans="1:33" ht="15.75" thickBot="1">
      <c r="B29" s="142" t="s">
        <v>70</v>
      </c>
      <c r="C29" s="143" t="s">
        <v>71</v>
      </c>
      <c r="D29" s="144">
        <f t="shared" ref="D29:I29" si="4">SUM(D21,D22,D23,D26)</f>
        <v>22.560696541411414</v>
      </c>
      <c r="E29" s="145">
        <f t="shared" si="4"/>
        <v>2.1973990642033669</v>
      </c>
      <c r="F29" s="145">
        <f t="shared" si="4"/>
        <v>24.853172543533837</v>
      </c>
      <c r="G29" s="145">
        <f t="shared" si="4"/>
        <v>0</v>
      </c>
      <c r="H29" s="145">
        <f t="shared" si="4"/>
        <v>2147.3972061164441</v>
      </c>
      <c r="I29" s="145">
        <f t="shared" si="4"/>
        <v>120.86959046838068</v>
      </c>
      <c r="J29" s="146">
        <f>SUM(D29:I29)</f>
        <v>2317.8780647339731</v>
      </c>
      <c r="K29" s="147">
        <f t="shared" ref="K29:P29" si="5">SUM(K21,K22,K23,K26)</f>
        <v>9.640055954850224E-2</v>
      </c>
      <c r="L29" s="148">
        <f t="shared" si="5"/>
        <v>0.10340842216969756</v>
      </c>
      <c r="M29" s="148">
        <f t="shared" si="5"/>
        <v>0.17945685205730549</v>
      </c>
      <c r="N29" s="148">
        <f t="shared" si="5"/>
        <v>0</v>
      </c>
      <c r="O29" s="148">
        <f t="shared" si="5"/>
        <v>1.9056369687907</v>
      </c>
      <c r="P29" s="148">
        <f t="shared" si="5"/>
        <v>1.4880555689547055</v>
      </c>
      <c r="Q29" s="149">
        <f t="shared" si="1"/>
        <v>3.772958371520911</v>
      </c>
      <c r="R29" s="150">
        <f t="shared" ref="R29:W29" si="6">SUM(R21,R22,R23,R26)</f>
        <v>66.840775447415325</v>
      </c>
      <c r="S29" s="151">
        <f t="shared" si="6"/>
        <v>9.2394430376527446</v>
      </c>
      <c r="T29" s="151">
        <f t="shared" si="6"/>
        <v>76.323609076414868</v>
      </c>
      <c r="U29" s="151">
        <f t="shared" si="6"/>
        <v>0</v>
      </c>
      <c r="V29" s="151">
        <f t="shared" si="6"/>
        <v>10086.089194307671</v>
      </c>
      <c r="W29" s="151">
        <f t="shared" si="6"/>
        <v>416.79580452647093</v>
      </c>
      <c r="X29" s="152">
        <f t="shared" si="2"/>
        <v>10655.288826395625</v>
      </c>
      <c r="Y29" s="153">
        <f t="shared" ref="Y29:AD29" si="7">SUM(Y21,Y22,Y23,Y26)</f>
        <v>1.1769813323042787E-4</v>
      </c>
      <c r="Z29" s="154">
        <f t="shared" si="7"/>
        <v>1.3012396893541073E-2</v>
      </c>
      <c r="AA29" s="154">
        <f t="shared" si="7"/>
        <v>0</v>
      </c>
      <c r="AB29" s="154">
        <f t="shared" si="7"/>
        <v>0</v>
      </c>
      <c r="AC29" s="154">
        <f t="shared" si="7"/>
        <v>2.6916212435483095E-3</v>
      </c>
      <c r="AD29" s="154">
        <f t="shared" si="7"/>
        <v>4.0563407457430894E-2</v>
      </c>
      <c r="AE29" s="155">
        <f t="shared" si="3"/>
        <v>5.6385123727750702E-2</v>
      </c>
      <c r="AF29" s="156">
        <f>SUM(AF21,AF22,AF23,AF26)</f>
        <v>518275</v>
      </c>
      <c r="AG29" s="157">
        <f>SUM(AG21,AG22,AG23,AG26)</f>
        <v>2711066.0039999997</v>
      </c>
    </row>
    <row r="30" spans="1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33" ht="33" customHeight="1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</row>
    <row r="32" spans="1:33" ht="58.5" customHeight="1">
      <c r="B32" s="161"/>
      <c r="C32" s="193"/>
      <c r="D32" s="163"/>
      <c r="E32" s="163"/>
      <c r="F32" s="164"/>
      <c r="L32" s="161"/>
      <c r="M32" s="194"/>
      <c r="N32" s="194"/>
      <c r="O32" s="194"/>
      <c r="P32" s="194"/>
      <c r="Q32" s="194"/>
      <c r="R32" s="161"/>
      <c r="S32" s="161"/>
      <c r="T32" s="161"/>
      <c r="V32" s="197"/>
      <c r="W32" s="196"/>
      <c r="X32" s="195"/>
      <c r="Y32" s="195"/>
      <c r="Z32" s="195"/>
      <c r="AA32" s="195"/>
      <c r="AB32" s="195"/>
      <c r="AC32" s="198"/>
      <c r="AD32" s="198"/>
      <c r="AE32" s="198"/>
      <c r="AF32" s="161"/>
      <c r="AG32" s="161"/>
    </row>
    <row r="33" spans="2:33">
      <c r="B33" s="165"/>
      <c r="C33" s="166"/>
      <c r="D33" s="167"/>
      <c r="E33" s="167"/>
      <c r="F33" s="168"/>
      <c r="G33" s="169"/>
      <c r="H33" s="169"/>
      <c r="J33" s="170"/>
      <c r="K33" s="167"/>
      <c r="L33" s="170"/>
      <c r="M33" s="170"/>
      <c r="N33" s="170"/>
      <c r="O33" s="167"/>
      <c r="P33" s="170"/>
      <c r="Q33" s="170"/>
      <c r="R33" s="170"/>
      <c r="S33" s="170"/>
      <c r="T33" s="170"/>
      <c r="U33" s="170"/>
      <c r="V33" s="170"/>
      <c r="W33" s="170"/>
      <c r="X33" s="167"/>
      <c r="Y33" s="170"/>
      <c r="AA33" s="170"/>
      <c r="AB33" s="170"/>
      <c r="AC33" s="170"/>
      <c r="AD33" s="170"/>
      <c r="AE33" s="170"/>
      <c r="AF33" s="170"/>
      <c r="AG33" s="170"/>
    </row>
    <row r="34" spans="2:33" ht="32.25" customHeight="1">
      <c r="B34" s="171"/>
      <c r="C34" s="163"/>
      <c r="D34" s="172"/>
      <c r="E34" s="172"/>
      <c r="F34" s="173"/>
      <c r="G34" s="174"/>
      <c r="H34" s="175"/>
      <c r="I34" s="176"/>
      <c r="J34" s="175"/>
      <c r="K34" s="174"/>
      <c r="L34" s="177"/>
      <c r="M34" s="177"/>
      <c r="N34" s="177"/>
      <c r="O34" s="175"/>
      <c r="P34" s="176"/>
      <c r="Q34" s="175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 ht="15.75">
      <c r="B35" s="171"/>
      <c r="C35" s="162"/>
      <c r="D35" s="175"/>
      <c r="E35" s="175"/>
      <c r="F35" s="199"/>
      <c r="G35" s="199"/>
      <c r="H35" s="199"/>
      <c r="I35" s="199"/>
      <c r="J35" s="199"/>
      <c r="K35" s="199"/>
      <c r="L35" s="200"/>
      <c r="M35" s="200"/>
      <c r="N35" s="201"/>
      <c r="O35" s="177"/>
      <c r="P35" s="177"/>
      <c r="Q35" s="177"/>
      <c r="R35" s="177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</row>
    <row r="36" spans="2:33" ht="31.5" customHeight="1">
      <c r="B36" s="166"/>
      <c r="C36" s="178"/>
      <c r="D36" s="179"/>
      <c r="E36" s="178"/>
      <c r="F36" s="180"/>
      <c r="G36" s="181"/>
      <c r="H36" s="202"/>
      <c r="I36" s="202"/>
      <c r="J36" s="181"/>
      <c r="K36" s="182"/>
      <c r="L36" s="169"/>
      <c r="M36" s="169"/>
      <c r="N36" s="181"/>
      <c r="O36" s="169"/>
      <c r="P36" s="169"/>
      <c r="Q36" s="183"/>
      <c r="R36" s="184"/>
      <c r="S36" s="184"/>
      <c r="T36" s="185"/>
      <c r="U36" s="186"/>
      <c r="V36" s="186"/>
      <c r="W36" s="186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</row>
    <row r="37" spans="2:33" ht="15.75">
      <c r="B37" s="187"/>
      <c r="C37" s="162"/>
      <c r="D37" s="188"/>
      <c r="E37" s="203"/>
      <c r="F37" s="203"/>
      <c r="G37" s="203"/>
      <c r="H37" s="203"/>
      <c r="I37" s="203"/>
      <c r="J37" s="203"/>
      <c r="K37" s="203"/>
      <c r="L37" s="162"/>
      <c r="M37" s="162"/>
      <c r="N37" s="203"/>
      <c r="O37" s="203"/>
      <c r="P37" s="203"/>
      <c r="Q37" s="203"/>
      <c r="R37" s="203"/>
      <c r="S37" s="203"/>
      <c r="T37" s="162"/>
      <c r="U37" s="162"/>
      <c r="V37" s="162"/>
      <c r="W37" s="162"/>
      <c r="X37" s="204"/>
      <c r="Y37" s="203"/>
      <c r="Z37" s="203"/>
      <c r="AA37" s="203"/>
      <c r="AB37" s="203"/>
      <c r="AC37" s="203"/>
      <c r="AD37" s="203"/>
      <c r="AE37" s="203"/>
      <c r="AF37" s="175"/>
      <c r="AG37" s="175"/>
    </row>
    <row r="38" spans="2:33" ht="15.75">
      <c r="B38" s="189"/>
      <c r="C38" s="188"/>
      <c r="D38" s="188"/>
      <c r="E38" s="190"/>
      <c r="F38" s="191"/>
      <c r="G38" s="191"/>
      <c r="H38" s="191"/>
      <c r="I38" s="191"/>
      <c r="J38" s="191"/>
      <c r="K38" s="191"/>
      <c r="L38" s="191"/>
      <c r="M38" s="191"/>
      <c r="N38" s="191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</row>
  </sheetData>
  <mergeCells count="42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G11:AF11"/>
    <mergeCell ref="C12:AF12"/>
    <mergeCell ref="C13:AF13"/>
    <mergeCell ref="T18:W18"/>
    <mergeCell ref="X18:X19"/>
    <mergeCell ref="Y17:AE17"/>
    <mergeCell ref="AF17:AF19"/>
    <mergeCell ref="B17:B19"/>
    <mergeCell ref="C17:C19"/>
    <mergeCell ref="D17:J17"/>
    <mergeCell ref="K17:Q17"/>
    <mergeCell ref="R17:X17"/>
    <mergeCell ref="J18:J19"/>
    <mergeCell ref="K18:L18"/>
    <mergeCell ref="M18:P18"/>
    <mergeCell ref="Q18:Q19"/>
    <mergeCell ref="R18:S18"/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C14:AF14"/>
    <mergeCell ref="C15:N15"/>
    <mergeCell ref="O15:AF15"/>
    <mergeCell ref="A31:AG31"/>
    <mergeCell ref="AG17:AG19"/>
    <mergeCell ref="D18:E18"/>
    <mergeCell ref="F18:I18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" top="0.74803149606299213" bottom="0.74803149606299213" header="0.31496062992125984" footer="0.31496062992125984"/>
  <pageSetup paperSize="9" scale="5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2024-12-18T11:20:45Z</dcterms:modified>
</cp:coreProperties>
</file>