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65" yWindow="4935" windowWidth="22260" windowHeight="8580"/>
  </bookViews>
  <sheets>
    <sheet name="ЕЦП_11-НКРЕКП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W29" i="1"/>
  <c r="V29" i="1"/>
  <c r="U29" i="1"/>
  <c r="T29" i="1"/>
  <c r="S29" i="1"/>
  <c r="R29" i="1"/>
  <c r="P29" i="1"/>
  <c r="O29" i="1"/>
  <c r="N29" i="1"/>
  <c r="M29" i="1"/>
  <c r="L29" i="1"/>
  <c r="K29" i="1"/>
  <c r="I29" i="1"/>
  <c r="H29" i="1"/>
  <c r="G29" i="1"/>
  <c r="F29" i="1"/>
  <c r="E29" i="1"/>
  <c r="D29" i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F23" i="1"/>
  <c r="AE23" i="1"/>
  <c r="X23" i="1"/>
  <c r="Q23" i="1"/>
  <c r="J23" i="1"/>
  <c r="AE22" i="1"/>
  <c r="X22" i="1"/>
  <c r="Q22" i="1"/>
  <c r="J22" i="1"/>
  <c r="AE21" i="1"/>
  <c r="X21" i="1"/>
  <c r="Q21" i="1"/>
  <c r="J21" i="1"/>
  <c r="AF29" i="1" l="1"/>
  <c r="AG29" i="1"/>
  <c r="Q29" i="1"/>
  <c r="J29" i="1"/>
  <c r="X29" i="1"/>
  <c r="AE29" i="1"/>
</calcChain>
</file>

<file path=xl/sharedStrings.xml><?xml version="1.0" encoding="utf-8"?>
<sst xmlns="http://schemas.openxmlformats.org/spreadsheetml/2006/main" count="115" uniqueCount="82">
  <si>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</si>
  <si>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</si>
  <si>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</si>
  <si>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</si>
  <si>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</si>
  <si>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</si>
  <si>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</si>
  <si>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</si>
  <si>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</si>
  <si>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</si>
  <si>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</si>
  <si>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</si>
  <si>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</si>
  <si>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</si>
  <si>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</si>
  <si>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</si>
  <si>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</si>
  <si>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</si>
  <si>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</si>
  <si>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</si>
  <si>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</si>
  <si>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</si>
  <si>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</si>
  <si>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</si>
  <si>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</si>
  <si>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</si>
  <si>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</si>
  <si>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</si>
  <si>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</si>
  <si>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</si>
  <si>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</si>
  <si>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</si>
  <si>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</si>
  <si>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</si>
  <si>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</si>
  <si>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</si>
  <si>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</si>
  <si>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</si>
  <si>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</si>
  <si>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</si>
  <si>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</si>
  <si>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</si>
  <si>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</si>
  <si>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</si>
  <si>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</si>
  <si>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</si>
  <si>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</si>
  <si>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</si>
  <si>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</si>
  <si>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</si>
  <si>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</si>
  <si>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</si>
  <si>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</si>
  <si>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</si>
  <si>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</si>
  <si>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</si>
  <si>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</si>
  <si>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</si>
  <si>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</si>
  <si>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</si>
  <si>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</si>
  <si>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</si>
  <si>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</si>
  <si>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</si>
  <si>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</si>
  <si>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</si>
  <si>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</si>
  <si>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</si>
  <si>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</si>
  <si>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</si>
  <si>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</si>
  <si>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</si>
  <si>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</si>
  <si>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</si>
  <si>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</si>
  <si>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</si>
  <si>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54017, Миколаївська область, м. Миколаїв, Громадянська</t>
  </si>
  <si>
    <t>40</t>
  </si>
  <si>
    <t>Код ЄДРПОУ  23399393</t>
  </si>
  <si>
    <t>2022</t>
  </si>
  <si>
    <t>АКЦІОНЕРНЕ ТОВАРИСТВО "МИКОЛАЇВОБЛЕНЕРГО"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</si>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</sst>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5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sz val="10"/>
      <color indexed="12"/>
      <name val="Arial Cyr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44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33" fillId="0" borderId="0" xfId="0" applyFont="1" applyAlignment="1" applyProtection="1"/>
    <xf numFmtId="49" fontId="12" fillId="0" borderId="1" xfId="0" applyNumberFormat="1" applyFont="1" applyBorder="1" applyAlignment="1" applyProtection="1">
      <protection locked="0"/>
    </xf>
    <xf numFmtId="49" fontId="9" fillId="0" borderId="1" xfId="0" applyNumberFormat="1" applyFont="1" applyBorder="1" applyAlignment="1" applyProtection="1">
      <protection locked="0"/>
    </xf>
    <xf numFmtId="49" fontId="33" fillId="0" borderId="1" xfId="0" applyNumberFormat="1" applyFont="1" applyBorder="1" applyAlignment="1" applyProtection="1">
      <protection locked="0"/>
    </xf>
    <xf numFmtId="0" fontId="0" fillId="0" borderId="1" xfId="0" applyBorder="1"/>
    <xf numFmtId="49" fontId="9" fillId="0" borderId="0" xfId="0" applyNumberFormat="1" applyFont="1" applyBorder="1" applyAlignment="1" applyProtection="1">
      <protection locked="0"/>
    </xf>
    <xf numFmtId="49" fontId="6" fillId="0" borderId="1" xfId="0" applyNumberFormat="1" applyFont="1" applyBorder="1" applyAlignment="1" applyProtection="1">
      <protection locked="0"/>
    </xf>
    <xf numFmtId="0" fontId="12" fillId="0" borderId="1" xfId="0" applyFont="1" applyBorder="1" applyAlignment="1" applyProtection="1"/>
    <xf numFmtId="0" fontId="6" fillId="0" borderId="1" xfId="0" applyFont="1" applyBorder="1" applyAlignment="1" applyProtection="1"/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38"/>
  <sheetViews>
    <sheetView tabSelected="1" topLeftCell="A25" zoomScale="85" zoomScaleNormal="85" workbookViewId="0">
      <selection activeCell="A31" sqref="A31:AG38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7" width="5.7109375" customWidth="1"/>
    <col min="8" max="8" width="6.855468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1" width="7" customWidth="1"/>
    <col min="22" max="22" width="7.85546875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39" t="s">
        <v>75</v>
      </c>
      <c r="AC2" s="239"/>
      <c r="AD2" s="239"/>
      <c r="AE2" s="239"/>
      <c r="AF2" s="239"/>
      <c r="AG2" s="239"/>
    </row>
    <row r="3" spans="2:33" ht="18.75">
      <c r="B3" s="240" t="s">
        <v>0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</row>
    <row r="4" spans="2:33" ht="18.75">
      <c r="B4" s="241" t="s">
        <v>1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42" t="s">
        <v>81</v>
      </c>
      <c r="P5" s="242"/>
      <c r="Q5" s="242"/>
      <c r="R5" s="5"/>
      <c r="S5" s="192" t="s">
        <v>79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43" t="s">
        <v>4</v>
      </c>
      <c r="P6" s="243"/>
      <c r="Q6" s="243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238" t="s">
        <v>5</v>
      </c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 t="s">
        <v>6</v>
      </c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11"/>
    </row>
    <row r="8" spans="2:33" ht="39.75" customHeight="1">
      <c r="B8" s="11"/>
      <c r="C8" s="234" t="s">
        <v>7</v>
      </c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5" t="s">
        <v>74</v>
      </c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205" t="s">
        <v>80</v>
      </c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6"/>
      <c r="U10" s="207" t="s">
        <v>78</v>
      </c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17"/>
    </row>
    <row r="11" spans="2:33" ht="15.75">
      <c r="B11" s="15"/>
      <c r="C11" s="16" t="s">
        <v>10</v>
      </c>
      <c r="D11" s="13"/>
      <c r="E11" s="13"/>
      <c r="F11" s="11"/>
      <c r="G11" s="205" t="s">
        <v>76</v>
      </c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17"/>
    </row>
    <row r="12" spans="2:33">
      <c r="B12" s="15"/>
      <c r="C12" s="236" t="s">
        <v>11</v>
      </c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17"/>
    </row>
    <row r="13" spans="2:33" ht="15.75">
      <c r="B13" s="15"/>
      <c r="C13" s="237" t="s">
        <v>77</v>
      </c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17"/>
    </row>
    <row r="14" spans="2:33">
      <c r="B14" s="15"/>
      <c r="C14" s="214" t="s">
        <v>12</v>
      </c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18"/>
    </row>
    <row r="15" spans="2:33" ht="15.75">
      <c r="B15" s="1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6" t="s">
        <v>13</v>
      </c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ht="29.25" customHeight="1" thickTop="1">
      <c r="B17" s="228" t="s">
        <v>14</v>
      </c>
      <c r="C17" s="231" t="s">
        <v>15</v>
      </c>
      <c r="D17" s="222" t="s">
        <v>16</v>
      </c>
      <c r="E17" s="223"/>
      <c r="F17" s="223"/>
      <c r="G17" s="223"/>
      <c r="H17" s="223"/>
      <c r="I17" s="223"/>
      <c r="J17" s="224"/>
      <c r="K17" s="222" t="s">
        <v>17</v>
      </c>
      <c r="L17" s="223"/>
      <c r="M17" s="223"/>
      <c r="N17" s="223"/>
      <c r="O17" s="223"/>
      <c r="P17" s="223"/>
      <c r="Q17" s="224"/>
      <c r="R17" s="222" t="s">
        <v>18</v>
      </c>
      <c r="S17" s="223"/>
      <c r="T17" s="223"/>
      <c r="U17" s="223"/>
      <c r="V17" s="223"/>
      <c r="W17" s="223"/>
      <c r="X17" s="224"/>
      <c r="Y17" s="222" t="s">
        <v>19</v>
      </c>
      <c r="Z17" s="223"/>
      <c r="AA17" s="223"/>
      <c r="AB17" s="223"/>
      <c r="AC17" s="223"/>
      <c r="AD17" s="223"/>
      <c r="AE17" s="224"/>
      <c r="AF17" s="225" t="s">
        <v>20</v>
      </c>
      <c r="AG17" s="219" t="s">
        <v>21</v>
      </c>
    </row>
    <row r="18" spans="1:33" ht="29.25" customHeight="1">
      <c r="B18" s="229"/>
      <c r="C18" s="232"/>
      <c r="D18" s="208" t="s">
        <v>22</v>
      </c>
      <c r="E18" s="209"/>
      <c r="F18" s="210" t="s">
        <v>23</v>
      </c>
      <c r="G18" s="211"/>
      <c r="H18" s="211"/>
      <c r="I18" s="209"/>
      <c r="J18" s="212" t="s">
        <v>24</v>
      </c>
      <c r="K18" s="208" t="s">
        <v>22</v>
      </c>
      <c r="L18" s="209"/>
      <c r="M18" s="210" t="s">
        <v>23</v>
      </c>
      <c r="N18" s="211"/>
      <c r="O18" s="211"/>
      <c r="P18" s="209"/>
      <c r="Q18" s="212" t="s">
        <v>24</v>
      </c>
      <c r="R18" s="208" t="s">
        <v>22</v>
      </c>
      <c r="S18" s="209"/>
      <c r="T18" s="210" t="s">
        <v>23</v>
      </c>
      <c r="U18" s="211"/>
      <c r="V18" s="211"/>
      <c r="W18" s="209"/>
      <c r="X18" s="212" t="s">
        <v>24</v>
      </c>
      <c r="Y18" s="208" t="s">
        <v>22</v>
      </c>
      <c r="Z18" s="209"/>
      <c r="AA18" s="210" t="s">
        <v>23</v>
      </c>
      <c r="AB18" s="211"/>
      <c r="AC18" s="211"/>
      <c r="AD18" s="209"/>
      <c r="AE18" s="212" t="s">
        <v>24</v>
      </c>
      <c r="AF18" s="226"/>
      <c r="AG18" s="220"/>
    </row>
    <row r="19" spans="1:33" ht="108">
      <c r="B19" s="230"/>
      <c r="C19" s="233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13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13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13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13"/>
      <c r="AF19" s="227"/>
      <c r="AG19" s="221"/>
    </row>
    <row r="20" spans="1:33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1:33">
      <c r="B21" s="36" t="s">
        <v>60</v>
      </c>
      <c r="C21" s="37" t="s">
        <v>61</v>
      </c>
      <c r="D21" s="38"/>
      <c r="E21" s="39"/>
      <c r="F21" s="39"/>
      <c r="G21" s="39"/>
      <c r="H21" s="39">
        <v>33.44731566673056</v>
      </c>
      <c r="I21" s="40">
        <v>7.6532529870295827</v>
      </c>
      <c r="J21" s="41">
        <f t="shared" ref="J21:J28" si="0">SUM(D21:I21)</f>
        <v>41.100568653760142</v>
      </c>
      <c r="K21" s="42"/>
      <c r="L21" s="43"/>
      <c r="M21" s="43"/>
      <c r="N21" s="43"/>
      <c r="O21" s="43">
        <v>9.1298079994888509E-2</v>
      </c>
      <c r="P21" s="44">
        <v>0.18334092070794197</v>
      </c>
      <c r="Q21" s="45">
        <f t="shared" ref="Q21:Q29" si="1">SUM(K21:P21)</f>
        <v>0.27463900070283048</v>
      </c>
      <c r="R21" s="46"/>
      <c r="S21" s="47"/>
      <c r="T21" s="47"/>
      <c r="U21" s="47"/>
      <c r="V21" s="47">
        <v>125.17003611618019</v>
      </c>
      <c r="W21" s="48">
        <v>28.382367238488708</v>
      </c>
      <c r="X21" s="49">
        <f t="shared" ref="X21:X29" si="2">SUM(R21:W21)</f>
        <v>153.55240335466888</v>
      </c>
      <c r="Y21" s="50"/>
      <c r="Z21" s="51"/>
      <c r="AA21" s="52"/>
      <c r="AB21" s="52"/>
      <c r="AC21" s="52"/>
      <c r="AD21" s="53"/>
      <c r="AE21" s="54">
        <f t="shared" ref="AE21:AE29" si="3">SUM(Y21:AD21)</f>
        <v>0</v>
      </c>
      <c r="AF21" s="55">
        <v>27</v>
      </c>
      <c r="AG21" s="56">
        <v>456828</v>
      </c>
    </row>
    <row r="22" spans="1:33" ht="15.75" thickBot="1">
      <c r="B22" s="57" t="s">
        <v>62</v>
      </c>
      <c r="C22" s="58" t="s">
        <v>33</v>
      </c>
      <c r="D22" s="59">
        <v>20.294671666347199</v>
      </c>
      <c r="E22" s="60">
        <v>1.7456911698932975</v>
      </c>
      <c r="F22" s="60">
        <v>16.95687775541499</v>
      </c>
      <c r="G22" s="60"/>
      <c r="H22" s="60">
        <v>1354.8986406619385</v>
      </c>
      <c r="I22" s="61">
        <v>28.660544853364001</v>
      </c>
      <c r="J22" s="62">
        <f t="shared" si="0"/>
        <v>1422.556426106958</v>
      </c>
      <c r="K22" s="63">
        <v>6.1787186122292503E-2</v>
      </c>
      <c r="L22" s="64">
        <v>8.4768944476391286E-2</v>
      </c>
      <c r="M22" s="64">
        <v>6.0886684556897323E-2</v>
      </c>
      <c r="N22" s="64"/>
      <c r="O22" s="64">
        <v>0.48741294485975339</v>
      </c>
      <c r="P22" s="65">
        <v>0.6128422305284007</v>
      </c>
      <c r="Q22" s="66">
        <f t="shared" si="1"/>
        <v>1.3076979905437351</v>
      </c>
      <c r="R22" s="67">
        <v>53.494427409304841</v>
      </c>
      <c r="S22" s="68">
        <v>5.1323354190252504</v>
      </c>
      <c r="T22" s="68">
        <v>44.849056580784463</v>
      </c>
      <c r="U22" s="68"/>
      <c r="V22" s="68">
        <v>5405.0852139035287</v>
      </c>
      <c r="W22" s="69">
        <v>92.228814631496491</v>
      </c>
      <c r="X22" s="70">
        <f t="shared" si="2"/>
        <v>5600.7898479441401</v>
      </c>
      <c r="Y22" s="71"/>
      <c r="Z22" s="72">
        <v>2.5837007219985941E-3</v>
      </c>
      <c r="AA22" s="73"/>
      <c r="AB22" s="73"/>
      <c r="AC22" s="73">
        <v>1.6332822183886014E-2</v>
      </c>
      <c r="AD22" s="74">
        <v>5.9862388984729412E-2</v>
      </c>
      <c r="AE22" s="75">
        <f t="shared" si="3"/>
        <v>7.877891189061402E-2</v>
      </c>
      <c r="AF22" s="76">
        <v>121</v>
      </c>
      <c r="AG22" s="77">
        <v>209165.00400000002</v>
      </c>
    </row>
    <row r="23" spans="1:33">
      <c r="B23" s="78" t="s">
        <v>63</v>
      </c>
      <c r="C23" s="37" t="s">
        <v>64</v>
      </c>
      <c r="D23" s="38">
        <v>72.401931186505649</v>
      </c>
      <c r="E23" s="39">
        <v>4.4519838987924096</v>
      </c>
      <c r="F23" s="39">
        <v>6.0472174301961532</v>
      </c>
      <c r="G23" s="39">
        <v>9.0219534694268742</v>
      </c>
      <c r="H23" s="39">
        <v>325.90227062168549</v>
      </c>
      <c r="I23" s="40">
        <v>93.908817727301766</v>
      </c>
      <c r="J23" s="41">
        <f>SUM(D23:I23)</f>
        <v>511.73417433390836</v>
      </c>
      <c r="K23" s="42">
        <v>0.33777793751198004</v>
      </c>
      <c r="L23" s="43">
        <v>0.23537633378058909</v>
      </c>
      <c r="M23" s="43">
        <v>7.1626812983195967E-2</v>
      </c>
      <c r="N23" s="43">
        <v>3.6666986135071244E-2</v>
      </c>
      <c r="O23" s="43">
        <v>0.5974777969458821</v>
      </c>
      <c r="P23" s="44">
        <v>1.0031467637850617</v>
      </c>
      <c r="Q23" s="45">
        <f t="shared" si="1"/>
        <v>2.2820726311417801</v>
      </c>
      <c r="R23" s="46">
        <v>230.38467374245124</v>
      </c>
      <c r="S23" s="47">
        <v>15.20836800654893</v>
      </c>
      <c r="T23" s="47">
        <v>32.93655618726973</v>
      </c>
      <c r="U23" s="47">
        <v>32.894038786464478</v>
      </c>
      <c r="V23" s="47">
        <v>1471.2077333462421</v>
      </c>
      <c r="W23" s="48">
        <v>340.16512927985832</v>
      </c>
      <c r="X23" s="49">
        <f t="shared" si="2"/>
        <v>2122.7964993488349</v>
      </c>
      <c r="Y23" s="50">
        <v>1.4475912082295061E-3</v>
      </c>
      <c r="Z23" s="51">
        <v>1.5046961855472494E-2</v>
      </c>
      <c r="AA23" s="52">
        <v>1.9966775285924221E-6</v>
      </c>
      <c r="AB23" s="52"/>
      <c r="AC23" s="52">
        <v>2.4904558814133282E-2</v>
      </c>
      <c r="AD23" s="53">
        <v>8.9047824420164845E-2</v>
      </c>
      <c r="AE23" s="54">
        <f t="shared" si="3"/>
        <v>0.13044893297552873</v>
      </c>
      <c r="AF23" s="79">
        <f>SUM(AF24,AF25)</f>
        <v>3134</v>
      </c>
      <c r="AG23" s="80">
        <f>SUM(AG24,AG25)</f>
        <v>520347</v>
      </c>
    </row>
    <row r="24" spans="1:33" ht="25.5">
      <c r="B24" s="81" t="s">
        <v>65</v>
      </c>
      <c r="C24" s="82" t="s">
        <v>34</v>
      </c>
      <c r="D24" s="83">
        <v>55.008135414548072</v>
      </c>
      <c r="E24" s="84">
        <v>2.7128513768616207</v>
      </c>
      <c r="F24" s="84">
        <v>5.110412471246752</v>
      </c>
      <c r="G24" s="84">
        <v>10.22576634745668</v>
      </c>
      <c r="H24" s="84">
        <v>92.210054111965079</v>
      </c>
      <c r="I24" s="85">
        <v>59.803956561469647</v>
      </c>
      <c r="J24" s="86">
        <f t="shared" si="0"/>
        <v>225.07117628354786</v>
      </c>
      <c r="K24" s="87">
        <v>0.27028196086407269</v>
      </c>
      <c r="L24" s="88">
        <v>0.26959732562569644</v>
      </c>
      <c r="M24" s="88">
        <v>6.7008315883251068E-2</v>
      </c>
      <c r="N24" s="88">
        <v>4.2613530569393078E-2</v>
      </c>
      <c r="O24" s="88">
        <v>0.43556837615406874</v>
      </c>
      <c r="P24" s="89">
        <v>0.85869873471387115</v>
      </c>
      <c r="Q24" s="90">
        <f t="shared" si="1"/>
        <v>1.9437682438103532</v>
      </c>
      <c r="R24" s="91">
        <v>139.01475055856423</v>
      </c>
      <c r="S24" s="92">
        <v>6.1661723215263402</v>
      </c>
      <c r="T24" s="92">
        <v>23.294480169440131</v>
      </c>
      <c r="U24" s="92">
        <v>27.469511309432278</v>
      </c>
      <c r="V24" s="92">
        <v>209.1321365537909</v>
      </c>
      <c r="W24" s="93">
        <v>163.9527521288783</v>
      </c>
      <c r="X24" s="94">
        <f t="shared" si="2"/>
        <v>569.02980304163214</v>
      </c>
      <c r="Y24" s="95"/>
      <c r="Z24" s="96">
        <v>2.1587494378256671E-2</v>
      </c>
      <c r="AA24" s="97">
        <v>2.8645825873482844E-6</v>
      </c>
      <c r="AB24" s="97"/>
      <c r="AC24" s="97">
        <v>3.2971345580378758E-2</v>
      </c>
      <c r="AD24" s="98">
        <v>8.6135133818975571E-2</v>
      </c>
      <c r="AE24" s="99">
        <f t="shared" si="3"/>
        <v>0.14069683836019836</v>
      </c>
      <c r="AF24" s="100">
        <v>1486</v>
      </c>
      <c r="AG24" s="101">
        <v>374432.777</v>
      </c>
    </row>
    <row r="25" spans="1:33" ht="15.75" thickBot="1">
      <c r="B25" s="102" t="s">
        <v>66</v>
      </c>
      <c r="C25" s="58" t="s">
        <v>67</v>
      </c>
      <c r="D25" s="59">
        <v>112.41759972584865</v>
      </c>
      <c r="E25" s="60">
        <v>8.4529823844577265</v>
      </c>
      <c r="F25" s="60">
        <v>8.2024040964538258</v>
      </c>
      <c r="G25" s="60">
        <v>6.2524960294185483</v>
      </c>
      <c r="H25" s="60">
        <v>863.52789292280931</v>
      </c>
      <c r="I25" s="61">
        <v>172.36948484588871</v>
      </c>
      <c r="J25" s="62">
        <f t="shared" si="0"/>
        <v>1171.2228600048768</v>
      </c>
      <c r="K25" s="63">
        <v>0.49305724886484209</v>
      </c>
      <c r="L25" s="64">
        <v>0.1566484997462782</v>
      </c>
      <c r="M25" s="64">
        <v>8.2251995175990675E-2</v>
      </c>
      <c r="N25" s="64">
        <v>2.2986536269037374E-2</v>
      </c>
      <c r="O25" s="64">
        <v>0.96996197468054124</v>
      </c>
      <c r="P25" s="65">
        <v>1.3354597636762642</v>
      </c>
      <c r="Q25" s="66">
        <f t="shared" si="1"/>
        <v>3.060366018412954</v>
      </c>
      <c r="R25" s="67">
        <v>91.369923183889497</v>
      </c>
      <c r="S25" s="68">
        <v>9.0421956850226195</v>
      </c>
      <c r="T25" s="68">
        <v>9.642076017829579</v>
      </c>
      <c r="U25" s="68">
        <v>5.4245274770321856</v>
      </c>
      <c r="V25" s="68">
        <v>1262.0755967924551</v>
      </c>
      <c r="W25" s="69">
        <v>176.21237715098033</v>
      </c>
      <c r="X25" s="70">
        <f t="shared" si="2"/>
        <v>1553.7666963072093</v>
      </c>
      <c r="Y25" s="71">
        <v>4.7778780949117245E-3</v>
      </c>
      <c r="Z25" s="72"/>
      <c r="AA25" s="73"/>
      <c r="AB25" s="73"/>
      <c r="AC25" s="73">
        <v>6.3463401453792978E-3</v>
      </c>
      <c r="AD25" s="74">
        <v>9.5748677022030965E-2</v>
      </c>
      <c r="AE25" s="75">
        <f t="shared" si="3"/>
        <v>0.10687289526232199</v>
      </c>
      <c r="AF25" s="76">
        <v>1648</v>
      </c>
      <c r="AG25" s="77">
        <v>145914.223</v>
      </c>
    </row>
    <row r="26" spans="1:33">
      <c r="B26" s="103" t="s">
        <v>68</v>
      </c>
      <c r="C26" s="104" t="s">
        <v>35</v>
      </c>
      <c r="D26" s="105">
        <v>9.4436078365599645</v>
      </c>
      <c r="E26" s="106">
        <v>0.73908416395118526</v>
      </c>
      <c r="F26" s="106">
        <v>1.8677081336655805</v>
      </c>
      <c r="G26" s="106">
        <v>0.24012443294358188</v>
      </c>
      <c r="H26" s="106">
        <v>9.3769228004600347</v>
      </c>
      <c r="I26" s="107">
        <v>13.724811912976806</v>
      </c>
      <c r="J26" s="108">
        <f t="shared" si="0"/>
        <v>35.392259280557148</v>
      </c>
      <c r="K26" s="109">
        <v>3.186098332374928E-2</v>
      </c>
      <c r="L26" s="110">
        <v>3.8775477605264841E-3</v>
      </c>
      <c r="M26" s="110">
        <v>1.5262603028560475E-2</v>
      </c>
      <c r="N26" s="110">
        <v>3.0948501693182543E-4</v>
      </c>
      <c r="O26" s="110">
        <v>3.8326225161331544E-2</v>
      </c>
      <c r="P26" s="111">
        <v>9.6239856878154756E-2</v>
      </c>
      <c r="Q26" s="112">
        <f t="shared" si="1"/>
        <v>0.18587670116925437</v>
      </c>
      <c r="R26" s="113">
        <v>25.82941680931328</v>
      </c>
      <c r="S26" s="114">
        <v>1.9799283616368417</v>
      </c>
      <c r="T26" s="114">
        <v>5.47163687252778</v>
      </c>
      <c r="U26" s="114">
        <v>0.42158847999556298</v>
      </c>
      <c r="V26" s="114">
        <v>24.952357718536952</v>
      </c>
      <c r="W26" s="115">
        <v>37.514892514569901</v>
      </c>
      <c r="X26" s="116">
        <f t="shared" si="2"/>
        <v>96.169820756580322</v>
      </c>
      <c r="Y26" s="117"/>
      <c r="Z26" s="118"/>
      <c r="AA26" s="119"/>
      <c r="AB26" s="119"/>
      <c r="AC26" s="119"/>
      <c r="AD26" s="120"/>
      <c r="AE26" s="121">
        <f t="shared" si="3"/>
        <v>0</v>
      </c>
      <c r="AF26" s="79">
        <f>SUM(AF27,AF28)</f>
        <v>497550</v>
      </c>
      <c r="AG26" s="80">
        <f>SUM(AG27,AG28)</f>
        <v>1426156</v>
      </c>
    </row>
    <row r="27" spans="1:33" ht="25.5">
      <c r="B27" s="81" t="s">
        <v>65</v>
      </c>
      <c r="C27" s="82" t="s">
        <v>69</v>
      </c>
      <c r="D27" s="83">
        <v>8.5352157460375668</v>
      </c>
      <c r="E27" s="84">
        <v>0.35357542875639875</v>
      </c>
      <c r="F27" s="84">
        <v>2.5278795500313671</v>
      </c>
      <c r="G27" s="84"/>
      <c r="H27" s="84">
        <v>9.1913713043303886</v>
      </c>
      <c r="I27" s="85">
        <v>10.851585976149485</v>
      </c>
      <c r="J27" s="86">
        <f t="shared" si="0"/>
        <v>31.459628005305206</v>
      </c>
      <c r="K27" s="87">
        <v>3.0851554465741025E-2</v>
      </c>
      <c r="L27" s="88">
        <v>2.586718076375501E-3</v>
      </c>
      <c r="M27" s="88">
        <v>1.8702859712796949E-2</v>
      </c>
      <c r="N27" s="88"/>
      <c r="O27" s="88">
        <v>3.1948689596695418E-2</v>
      </c>
      <c r="P27" s="89">
        <v>7.788800054999985E-2</v>
      </c>
      <c r="Q27" s="90">
        <f t="shared" si="1"/>
        <v>0.16197782240160874</v>
      </c>
      <c r="R27" s="91">
        <v>17.608165154705183</v>
      </c>
      <c r="S27" s="92">
        <v>0.72934584284770998</v>
      </c>
      <c r="T27" s="92">
        <v>5.23751008358873</v>
      </c>
      <c r="U27" s="92"/>
      <c r="V27" s="92">
        <v>16.266751874273652</v>
      </c>
      <c r="W27" s="93">
        <v>22.584966688523199</v>
      </c>
      <c r="X27" s="94">
        <f t="shared" si="2"/>
        <v>62.426739643938475</v>
      </c>
      <c r="Y27" s="95"/>
      <c r="Z27" s="96"/>
      <c r="AA27" s="97"/>
      <c r="AB27" s="97"/>
      <c r="AC27" s="97"/>
      <c r="AD27" s="98"/>
      <c r="AE27" s="99">
        <f t="shared" si="3"/>
        <v>0</v>
      </c>
      <c r="AF27" s="122">
        <v>347457</v>
      </c>
      <c r="AG27" s="101">
        <v>1033048.9990000001</v>
      </c>
    </row>
    <row r="28" spans="1:33" ht="15.75" thickBot="1">
      <c r="B28" s="102" t="s">
        <v>66</v>
      </c>
      <c r="C28" s="26" t="s">
        <v>36</v>
      </c>
      <c r="D28" s="123">
        <v>11.533428671222676</v>
      </c>
      <c r="E28" s="124">
        <v>1.6259745223769448</v>
      </c>
      <c r="F28" s="124">
        <v>0.34893667499225656</v>
      </c>
      <c r="G28" s="124">
        <v>0.79254782820727421</v>
      </c>
      <c r="H28" s="124">
        <v>9.8037972598045346</v>
      </c>
      <c r="I28" s="125">
        <v>20.334873237951509</v>
      </c>
      <c r="J28" s="126">
        <f t="shared" si="0"/>
        <v>44.43955819455519</v>
      </c>
      <c r="K28" s="127">
        <v>3.41832464528374E-2</v>
      </c>
      <c r="L28" s="128">
        <v>6.8471935732596989E-3</v>
      </c>
      <c r="M28" s="128">
        <v>7.3480470011401009E-3</v>
      </c>
      <c r="N28" s="128">
        <v>1.0214773858087136E-3</v>
      </c>
      <c r="O28" s="128">
        <v>5.2998200881765642E-2</v>
      </c>
      <c r="P28" s="129">
        <v>0.13845961210220045</v>
      </c>
      <c r="Q28" s="130">
        <f t="shared" si="1"/>
        <v>0.240857777397012</v>
      </c>
      <c r="R28" s="131">
        <v>8.2212516546082561</v>
      </c>
      <c r="S28" s="132">
        <v>1.2505825187891142</v>
      </c>
      <c r="T28" s="132">
        <v>0.23412678893904318</v>
      </c>
      <c r="U28" s="132">
        <v>0.42158847999556298</v>
      </c>
      <c r="V28" s="132">
        <v>8.6856058442633817</v>
      </c>
      <c r="W28" s="133">
        <v>14.929925826046581</v>
      </c>
      <c r="X28" s="134">
        <f t="shared" si="2"/>
        <v>33.743081112641946</v>
      </c>
      <c r="Y28" s="135"/>
      <c r="Z28" s="136"/>
      <c r="AA28" s="137"/>
      <c r="AB28" s="137"/>
      <c r="AC28" s="137"/>
      <c r="AD28" s="138"/>
      <c r="AE28" s="139">
        <f t="shared" si="3"/>
        <v>0</v>
      </c>
      <c r="AF28" s="140">
        <v>150093</v>
      </c>
      <c r="AG28" s="141">
        <v>393107.00099999999</v>
      </c>
    </row>
    <row r="29" spans="1:33" ht="15.75" thickBot="1">
      <c r="B29" s="142" t="s">
        <v>70</v>
      </c>
      <c r="C29" s="143" t="s">
        <v>71</v>
      </c>
      <c r="D29" s="144">
        <f t="shared" ref="D29:I29" si="4">SUM(D21,D22,D23,D26)</f>
        <v>102.14021068941281</v>
      </c>
      <c r="E29" s="145">
        <f t="shared" si="4"/>
        <v>6.9367592326368923</v>
      </c>
      <c r="F29" s="145">
        <f t="shared" si="4"/>
        <v>24.871803319276722</v>
      </c>
      <c r="G29" s="145">
        <f t="shared" si="4"/>
        <v>9.2620779023704554</v>
      </c>
      <c r="H29" s="145">
        <f t="shared" si="4"/>
        <v>1723.6251497508149</v>
      </c>
      <c r="I29" s="145">
        <f t="shared" si="4"/>
        <v>143.94742748067216</v>
      </c>
      <c r="J29" s="146">
        <f>SUM(D29:I29)</f>
        <v>2010.7834283751838</v>
      </c>
      <c r="K29" s="147">
        <f t="shared" ref="K29:P29" si="5">SUM(K21,K22,K23,K26)</f>
        <v>0.4314261069580218</v>
      </c>
      <c r="L29" s="148">
        <f t="shared" si="5"/>
        <v>0.32402282601750687</v>
      </c>
      <c r="M29" s="148">
        <f t="shared" si="5"/>
        <v>0.14777610056865376</v>
      </c>
      <c r="N29" s="148">
        <f t="shared" si="5"/>
        <v>3.6976471152003067E-2</v>
      </c>
      <c r="O29" s="148">
        <f t="shared" si="5"/>
        <v>1.2145150469618553</v>
      </c>
      <c r="P29" s="148">
        <f t="shared" si="5"/>
        <v>1.8955697718995592</v>
      </c>
      <c r="Q29" s="149">
        <f t="shared" si="1"/>
        <v>4.0502863235576001</v>
      </c>
      <c r="R29" s="150">
        <f t="shared" ref="R29:W29" si="6">SUM(R21,R22,R23,R26)</f>
        <v>309.70851796106933</v>
      </c>
      <c r="S29" s="151">
        <f t="shared" si="6"/>
        <v>22.32063178721102</v>
      </c>
      <c r="T29" s="151">
        <f t="shared" si="6"/>
        <v>83.257249640581975</v>
      </c>
      <c r="U29" s="151">
        <f t="shared" si="6"/>
        <v>33.315627266460041</v>
      </c>
      <c r="V29" s="151">
        <f t="shared" si="6"/>
        <v>7026.4153410844883</v>
      </c>
      <c r="W29" s="151">
        <f t="shared" si="6"/>
        <v>498.29120366441344</v>
      </c>
      <c r="X29" s="152">
        <f t="shared" si="2"/>
        <v>7973.3085714042245</v>
      </c>
      <c r="Y29" s="153">
        <f t="shared" ref="Y29:AD29" si="7">SUM(Y21,Y22,Y23,Y26)</f>
        <v>1.4475912082295061E-3</v>
      </c>
      <c r="Z29" s="154">
        <f t="shared" si="7"/>
        <v>1.763066257747109E-2</v>
      </c>
      <c r="AA29" s="154">
        <f t="shared" si="7"/>
        <v>1.9966775285924221E-6</v>
      </c>
      <c r="AB29" s="154">
        <f t="shared" si="7"/>
        <v>0</v>
      </c>
      <c r="AC29" s="154">
        <f t="shared" si="7"/>
        <v>4.1237380998019296E-2</v>
      </c>
      <c r="AD29" s="154">
        <f t="shared" si="7"/>
        <v>0.14891021340489424</v>
      </c>
      <c r="AE29" s="155">
        <f t="shared" si="3"/>
        <v>0.20922784486614271</v>
      </c>
      <c r="AF29" s="156">
        <f>SUM(AF21,AF22,AF23,AF26)</f>
        <v>500832</v>
      </c>
      <c r="AG29" s="157">
        <f>SUM(AG21,AG22,AG23,AG26)</f>
        <v>2612496.0039999997</v>
      </c>
    </row>
    <row r="30" spans="1:33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1:33" ht="33" customHeight="1">
      <c r="A31" s="217"/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</row>
    <row r="32" spans="1:33" ht="58.5" customHeight="1">
      <c r="B32" s="161"/>
      <c r="C32" s="193"/>
      <c r="D32" s="163"/>
      <c r="E32" s="163"/>
      <c r="F32" s="164"/>
      <c r="L32" s="161"/>
      <c r="M32" s="194"/>
      <c r="N32" s="194"/>
      <c r="O32" s="194"/>
      <c r="P32" s="194"/>
      <c r="Q32" s="194"/>
      <c r="R32" s="161"/>
      <c r="S32" s="161"/>
      <c r="T32" s="161"/>
      <c r="V32" s="197"/>
      <c r="W32" s="196"/>
      <c r="X32" s="195"/>
      <c r="Y32" s="195"/>
      <c r="Z32" s="195"/>
      <c r="AA32" s="195"/>
      <c r="AB32" s="195"/>
      <c r="AC32" s="198"/>
      <c r="AD32" s="198"/>
      <c r="AE32" s="198"/>
      <c r="AF32" s="161"/>
      <c r="AG32" s="161"/>
    </row>
    <row r="33" spans="2:33">
      <c r="B33" s="165"/>
      <c r="C33" s="166"/>
      <c r="D33" s="167"/>
      <c r="E33" s="167"/>
      <c r="F33" s="168"/>
      <c r="G33" s="169"/>
      <c r="H33" s="169"/>
      <c r="J33" s="170"/>
      <c r="K33" s="167"/>
      <c r="L33" s="170"/>
      <c r="M33" s="170"/>
      <c r="N33" s="170"/>
      <c r="O33" s="167"/>
      <c r="P33" s="170"/>
      <c r="Q33" s="170"/>
      <c r="R33" s="170"/>
      <c r="S33" s="170"/>
      <c r="T33" s="170"/>
      <c r="U33" s="170"/>
      <c r="V33" s="170"/>
      <c r="W33" s="170"/>
      <c r="X33" s="167"/>
      <c r="Y33" s="170"/>
      <c r="AA33" s="170"/>
      <c r="AB33" s="170"/>
      <c r="AC33" s="170"/>
      <c r="AD33" s="170"/>
      <c r="AE33" s="170"/>
      <c r="AF33" s="170"/>
      <c r="AG33" s="170"/>
    </row>
    <row r="34" spans="2:33" ht="32.25" customHeight="1">
      <c r="B34" s="171"/>
      <c r="C34" s="163"/>
      <c r="D34" s="172"/>
      <c r="E34" s="172"/>
      <c r="F34" s="173"/>
      <c r="G34" s="174"/>
      <c r="H34" s="175"/>
      <c r="I34" s="176"/>
      <c r="J34" s="175"/>
      <c r="K34" s="174"/>
      <c r="L34" s="177"/>
      <c r="M34" s="177"/>
      <c r="N34" s="177"/>
      <c r="O34" s="175"/>
      <c r="P34" s="176"/>
      <c r="Q34" s="175"/>
      <c r="R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 spans="2:33" ht="15.75">
      <c r="B35" s="171"/>
      <c r="C35" s="162"/>
      <c r="D35" s="175"/>
      <c r="E35" s="175"/>
      <c r="F35" s="199"/>
      <c r="G35" s="199"/>
      <c r="H35" s="199"/>
      <c r="I35" s="199"/>
      <c r="J35" s="199"/>
      <c r="K35" s="199"/>
      <c r="L35" s="200"/>
      <c r="M35" s="200"/>
      <c r="N35" s="201"/>
      <c r="O35" s="177"/>
      <c r="P35" s="177"/>
      <c r="Q35" s="177"/>
      <c r="R35" s="177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</row>
    <row r="36" spans="2:33" ht="31.5" customHeight="1">
      <c r="B36" s="166"/>
      <c r="C36" s="178"/>
      <c r="D36" s="179"/>
      <c r="E36" s="178"/>
      <c r="F36" s="180"/>
      <c r="G36" s="181"/>
      <c r="H36" s="202"/>
      <c r="I36" s="202"/>
      <c r="J36" s="181"/>
      <c r="K36" s="182"/>
      <c r="L36" s="169"/>
      <c r="M36" s="169"/>
      <c r="N36" s="181"/>
      <c r="O36" s="169"/>
      <c r="P36" s="169"/>
      <c r="Q36" s="183"/>
      <c r="R36" s="184"/>
      <c r="S36" s="184"/>
      <c r="T36" s="185"/>
      <c r="U36" s="186"/>
      <c r="V36" s="186"/>
      <c r="W36" s="186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</row>
    <row r="37" spans="2:33" ht="15.75">
      <c r="B37" s="187"/>
      <c r="C37" s="162"/>
      <c r="D37" s="188"/>
      <c r="E37" s="203"/>
      <c r="F37" s="203"/>
      <c r="G37" s="203"/>
      <c r="H37" s="203"/>
      <c r="I37" s="203"/>
      <c r="J37" s="203"/>
      <c r="K37" s="203"/>
      <c r="L37" s="162"/>
      <c r="M37" s="162"/>
      <c r="N37" s="203"/>
      <c r="O37" s="203"/>
      <c r="P37" s="203"/>
      <c r="Q37" s="203"/>
      <c r="R37" s="203"/>
      <c r="S37" s="203"/>
      <c r="T37" s="162"/>
      <c r="U37" s="162"/>
      <c r="V37" s="162"/>
      <c r="W37" s="162"/>
      <c r="X37" s="204"/>
      <c r="Y37" s="203"/>
      <c r="Z37" s="203"/>
      <c r="AA37" s="203"/>
      <c r="AB37" s="203"/>
      <c r="AC37" s="203"/>
      <c r="AD37" s="203"/>
      <c r="AE37" s="203"/>
      <c r="AF37" s="175"/>
      <c r="AG37" s="175"/>
    </row>
    <row r="38" spans="2:33" ht="15.75">
      <c r="B38" s="189"/>
      <c r="C38" s="188"/>
      <c r="D38" s="188"/>
      <c r="E38" s="190"/>
      <c r="F38" s="191"/>
      <c r="G38" s="191"/>
      <c r="H38" s="191"/>
      <c r="I38" s="191"/>
      <c r="J38" s="191"/>
      <c r="K38" s="191"/>
      <c r="L38" s="191"/>
      <c r="M38" s="191"/>
      <c r="N38" s="191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</row>
  </sheetData>
  <mergeCells count="42">
    <mergeCell ref="C7:T7"/>
    <mergeCell ref="U7:AF7"/>
    <mergeCell ref="AB2:AG2"/>
    <mergeCell ref="B3:AG3"/>
    <mergeCell ref="B4:AG4"/>
    <mergeCell ref="O5:Q5"/>
    <mergeCell ref="O6:Q6"/>
    <mergeCell ref="C8:T8"/>
    <mergeCell ref="U8:AF8"/>
    <mergeCell ref="G11:AF11"/>
    <mergeCell ref="C12:AF12"/>
    <mergeCell ref="C13:AF13"/>
    <mergeCell ref="T18:W18"/>
    <mergeCell ref="X18:X19"/>
    <mergeCell ref="Y17:AE17"/>
    <mergeCell ref="AF17:AF19"/>
    <mergeCell ref="B17:B19"/>
    <mergeCell ref="C17:C19"/>
    <mergeCell ref="D17:J17"/>
    <mergeCell ref="K17:Q17"/>
    <mergeCell ref="R17:X17"/>
    <mergeCell ref="J18:J19"/>
    <mergeCell ref="K18:L18"/>
    <mergeCell ref="M18:P18"/>
    <mergeCell ref="Q18:Q19"/>
    <mergeCell ref="R18:S18"/>
    <mergeCell ref="H36:I36"/>
    <mergeCell ref="E37:K37"/>
    <mergeCell ref="N37:S37"/>
    <mergeCell ref="X37:AE37"/>
    <mergeCell ref="F10:T10"/>
    <mergeCell ref="U10:AF10"/>
    <mergeCell ref="Y18:Z18"/>
    <mergeCell ref="AA18:AD18"/>
    <mergeCell ref="AE18:AE19"/>
    <mergeCell ref="C14:AF14"/>
    <mergeCell ref="C15:N15"/>
    <mergeCell ref="O15:AF15"/>
    <mergeCell ref="A31:AG31"/>
    <mergeCell ref="AG17:AG19"/>
    <mergeCell ref="D18:E18"/>
    <mergeCell ref="F18:I18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70866141732283472" right="0" top="0.74803149606299213" bottom="0.74803149606299213" header="0.31496062992125984" footer="0.31496062992125984"/>
  <pageSetup paperSize="9" scale="5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ЕЦП_11-НКРЕКП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2024-12-18T11:21:41Z</dcterms:modified>
</cp:coreProperties>
</file>