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F29" i="1" l="1"/>
  <c r="AG29" i="1"/>
  <c r="Q29" i="1"/>
  <c r="J29" i="1"/>
  <c r="X29" i="1"/>
  <c r="AE29" i="1"/>
</calcChain>
</file>

<file path=xl/sharedStrings.xml><?xml version="1.0" encoding="utf-8"?>
<sst xmlns="http://schemas.openxmlformats.org/spreadsheetml/2006/main" count="115" uniqueCount="82">
  <si>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</si>
  <si>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</si>
  <si>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</si>
  <si>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</si>
  <si>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</si>
  <si>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</si>
  <si>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</si>
  <si>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</si>
  <si>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</si>
  <si>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</si>
  <si>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</si>
  <si>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</si>
  <si>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</si>
  <si>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</si>
  <si>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</si>
  <si>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</si>
  <si>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</si>
  <si>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</si>
  <si>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</si>
  <si>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</si>
  <si>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</si>
  <si>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</si>
  <si>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</si>
  <si>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</si>
  <si>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</si>
  <si>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</si>
  <si>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</si>
  <si>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</si>
  <si>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</si>
  <si>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</si>
  <si>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</si>
  <si>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</si>
  <si>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</si>
  <si>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</si>
  <si>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</si>
  <si>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</si>
  <si>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</si>
  <si>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</si>
  <si>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</si>
  <si>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</si>
  <si>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</si>
  <si>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</si>
  <si>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</si>
  <si>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</si>
  <si>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</si>
  <si>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</si>
  <si>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</si>
  <si>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</si>
  <si>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</si>
  <si>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</si>
  <si>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</si>
  <si>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</si>
  <si>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</si>
  <si>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</si>
  <si>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</si>
  <si>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</si>
  <si>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</si>
  <si>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</si>
  <si>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</si>
  <si>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</si>
  <si>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</si>
  <si>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</si>
  <si>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</si>
  <si>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</si>
  <si>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</si>
  <si>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</si>
  <si>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</si>
  <si>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</si>
  <si>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</si>
  <si>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</si>
  <si>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</si>
  <si>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</si>
  <si>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</si>
  <si>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</si>
  <si>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</si>
  <si>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</si>
  <si>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54017, Миколаївська область, м. Миколаїв, Громадянська</t>
  </si>
  <si>
    <t>40</t>
  </si>
  <si>
    <t>Код ЄДРПОУ  23399393</t>
  </si>
  <si>
    <t>2022</t>
  </si>
  <si>
    <t>АКЦІОНЕРНЕ ТОВАРИСТВО "МИКОЛАЇВОБЛЕНЕРГО"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</si>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</sst>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5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33" fillId="0" borderId="0" xfId="0" applyFont="1" applyAlignment="1" applyProtection="1"/>
    <xf numFmtId="49" fontId="12" fillId="0" borderId="1" xfId="0" applyNumberFormat="1" applyFont="1" applyBorder="1" applyAlignment="1" applyProtection="1">
      <protection locked="0"/>
    </xf>
    <xf numFmtId="49" fontId="9" fillId="0" borderId="1" xfId="0" applyNumberFormat="1" applyFont="1" applyBorder="1" applyAlignment="1" applyProtection="1">
      <protection locked="0"/>
    </xf>
    <xf numFmtId="49" fontId="33" fillId="0" borderId="1" xfId="0" applyNumberFormat="1" applyFont="1" applyBorder="1" applyAlignment="1" applyProtection="1">
      <protection locked="0"/>
    </xf>
    <xf numFmtId="0" fontId="0" fillId="0" borderId="1" xfId="0" applyBorder="1"/>
    <xf numFmtId="49" fontId="9" fillId="0" borderId="0" xfId="0" applyNumberFormat="1" applyFont="1" applyBorder="1" applyAlignment="1" applyProtection="1">
      <protection locked="0"/>
    </xf>
    <xf numFmtId="49" fontId="6" fillId="0" borderId="1" xfId="0" applyNumberFormat="1" applyFont="1" applyBorder="1" applyAlignment="1" applyProtection="1">
      <protection locked="0"/>
    </xf>
    <xf numFmtId="0" fontId="12" fillId="0" borderId="1" xfId="0" applyFont="1" applyBorder="1" applyAlignment="1" applyProtection="1"/>
    <xf numFmtId="0" fontId="6" fillId="0" borderId="1" xfId="0" applyFont="1" applyBorder="1" applyAlignment="1" applyProtection="1"/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8"/>
  <sheetViews>
    <sheetView tabSelected="1" zoomScale="85" zoomScaleNormal="85" workbookViewId="0">
      <selection activeCell="Z44" sqref="Z44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7.42578125" customWidth="1"/>
    <col min="8" max="8" width="10.570312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7.855468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03" t="s">
        <v>75</v>
      </c>
      <c r="AC2" s="203"/>
      <c r="AD2" s="203"/>
      <c r="AE2" s="203"/>
      <c r="AF2" s="203"/>
      <c r="AG2" s="203"/>
    </row>
    <row r="3" spans="2:33" ht="18.75">
      <c r="B3" s="204" t="s">
        <v>0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2:33" ht="18.75">
      <c r="B4" s="205" t="s">
        <v>1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06" t="s">
        <v>81</v>
      </c>
      <c r="P5" s="206"/>
      <c r="Q5" s="206"/>
      <c r="R5" s="5"/>
      <c r="S5" s="192" t="s">
        <v>79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07" t="s">
        <v>4</v>
      </c>
      <c r="P6" s="207"/>
      <c r="Q6" s="207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02" t="s">
        <v>5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 t="s">
        <v>6</v>
      </c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11"/>
    </row>
    <row r="8" spans="2:33" ht="39.75" customHeight="1">
      <c r="B8" s="11"/>
      <c r="C8" s="208" t="s">
        <v>7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9" t="s">
        <v>74</v>
      </c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10" t="s">
        <v>80</v>
      </c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34"/>
      <c r="U10" s="235" t="s">
        <v>78</v>
      </c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17"/>
    </row>
    <row r="11" spans="2:33" ht="15.75">
      <c r="B11" s="15"/>
      <c r="C11" s="16" t="s">
        <v>10</v>
      </c>
      <c r="D11" s="13"/>
      <c r="E11" s="13"/>
      <c r="F11" s="11"/>
      <c r="G11" s="210" t="s">
        <v>76</v>
      </c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17"/>
    </row>
    <row r="12" spans="2:33">
      <c r="B12" s="15"/>
      <c r="C12" s="211" t="s">
        <v>11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17"/>
    </row>
    <row r="13" spans="2:33" ht="15.75">
      <c r="B13" s="15"/>
      <c r="C13" s="212" t="s">
        <v>77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17"/>
    </row>
    <row r="14" spans="2:33">
      <c r="B14" s="15"/>
      <c r="C14" s="236" t="s">
        <v>12</v>
      </c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18"/>
    </row>
    <row r="15" spans="2:33" ht="15.75">
      <c r="B15" s="1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8" t="s">
        <v>13</v>
      </c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29.25" customHeight="1" thickTop="1">
      <c r="B17" s="224" t="s">
        <v>14</v>
      </c>
      <c r="C17" s="227" t="s">
        <v>15</v>
      </c>
      <c r="D17" s="218" t="s">
        <v>16</v>
      </c>
      <c r="E17" s="219"/>
      <c r="F17" s="219"/>
      <c r="G17" s="219"/>
      <c r="H17" s="219"/>
      <c r="I17" s="219"/>
      <c r="J17" s="220"/>
      <c r="K17" s="218" t="s">
        <v>17</v>
      </c>
      <c r="L17" s="219"/>
      <c r="M17" s="219"/>
      <c r="N17" s="219"/>
      <c r="O17" s="219"/>
      <c r="P17" s="219"/>
      <c r="Q17" s="220"/>
      <c r="R17" s="218" t="s">
        <v>18</v>
      </c>
      <c r="S17" s="219"/>
      <c r="T17" s="219"/>
      <c r="U17" s="219"/>
      <c r="V17" s="219"/>
      <c r="W17" s="219"/>
      <c r="X17" s="220"/>
      <c r="Y17" s="218" t="s">
        <v>19</v>
      </c>
      <c r="Z17" s="219"/>
      <c r="AA17" s="219"/>
      <c r="AB17" s="219"/>
      <c r="AC17" s="219"/>
      <c r="AD17" s="219"/>
      <c r="AE17" s="220"/>
      <c r="AF17" s="221" t="s">
        <v>20</v>
      </c>
      <c r="AG17" s="241" t="s">
        <v>21</v>
      </c>
    </row>
    <row r="18" spans="1:33" ht="29.25" customHeight="1">
      <c r="B18" s="225"/>
      <c r="C18" s="228"/>
      <c r="D18" s="230" t="s">
        <v>22</v>
      </c>
      <c r="E18" s="215"/>
      <c r="F18" s="213" t="s">
        <v>23</v>
      </c>
      <c r="G18" s="214"/>
      <c r="H18" s="214"/>
      <c r="I18" s="215"/>
      <c r="J18" s="216" t="s">
        <v>24</v>
      </c>
      <c r="K18" s="230" t="s">
        <v>22</v>
      </c>
      <c r="L18" s="215"/>
      <c r="M18" s="213" t="s">
        <v>23</v>
      </c>
      <c r="N18" s="214"/>
      <c r="O18" s="214"/>
      <c r="P18" s="215"/>
      <c r="Q18" s="216" t="s">
        <v>24</v>
      </c>
      <c r="R18" s="230" t="s">
        <v>22</v>
      </c>
      <c r="S18" s="215"/>
      <c r="T18" s="213" t="s">
        <v>23</v>
      </c>
      <c r="U18" s="214"/>
      <c r="V18" s="214"/>
      <c r="W18" s="215"/>
      <c r="X18" s="216" t="s">
        <v>24</v>
      </c>
      <c r="Y18" s="230" t="s">
        <v>22</v>
      </c>
      <c r="Z18" s="215"/>
      <c r="AA18" s="213" t="s">
        <v>23</v>
      </c>
      <c r="AB18" s="214"/>
      <c r="AC18" s="214"/>
      <c r="AD18" s="215"/>
      <c r="AE18" s="216" t="s">
        <v>24</v>
      </c>
      <c r="AF18" s="222"/>
      <c r="AG18" s="242"/>
    </row>
    <row r="19" spans="1:33" ht="108">
      <c r="B19" s="226"/>
      <c r="C19" s="229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17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17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17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17"/>
      <c r="AF19" s="223"/>
      <c r="AG19" s="243"/>
    </row>
    <row r="20" spans="1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33">
      <c r="B21" s="36" t="s">
        <v>60</v>
      </c>
      <c r="C21" s="37" t="s">
        <v>61</v>
      </c>
      <c r="D21" s="38"/>
      <c r="E21" s="39">
        <v>8.4395565778544498E-2</v>
      </c>
      <c r="F21" s="39"/>
      <c r="G21" s="39">
        <v>258.05636021659956</v>
      </c>
      <c r="H21" s="39">
        <v>1285.065049757204</v>
      </c>
      <c r="I21" s="40">
        <v>9.8192587534342852</v>
      </c>
      <c r="J21" s="41">
        <f t="shared" ref="J21:J28" si="0">SUM(D21:I21)</f>
        <v>1553.0250642930164</v>
      </c>
      <c r="K21" s="42"/>
      <c r="L21" s="43">
        <v>2.1098891444636125E-2</v>
      </c>
      <c r="M21" s="43"/>
      <c r="N21" s="43">
        <v>0.79120144080250465</v>
      </c>
      <c r="O21" s="43">
        <v>9.677109290141205</v>
      </c>
      <c r="P21" s="44">
        <v>0.33970872468212893</v>
      </c>
      <c r="Q21" s="45">
        <f t="shared" ref="Q21:Q29" si="1">SUM(K21:P21)</f>
        <v>10.829118347070475</v>
      </c>
      <c r="R21" s="46"/>
      <c r="S21" s="47">
        <v>0.32603890688360698</v>
      </c>
      <c r="T21" s="47"/>
      <c r="U21" s="47">
        <v>1026.6402655395998</v>
      </c>
      <c r="V21" s="47">
        <v>4798.4814036122598</v>
      </c>
      <c r="W21" s="48">
        <v>40.695459476191679</v>
      </c>
      <c r="X21" s="49">
        <f t="shared" ref="X21:X29" si="2">SUM(R21:W21)</f>
        <v>5866.1431675349349</v>
      </c>
      <c r="Y21" s="50"/>
      <c r="Z21" s="51">
        <v>2.9335186250079866E-2</v>
      </c>
      <c r="AA21" s="52"/>
      <c r="AB21" s="52"/>
      <c r="AC21" s="52">
        <v>0.30013257938789856</v>
      </c>
      <c r="AD21" s="53">
        <v>9.0663136540796121E-2</v>
      </c>
      <c r="AE21" s="54">
        <f t="shared" ref="AE21:AE29" si="3">SUM(Y21:AD21)</f>
        <v>0.42013090217877452</v>
      </c>
      <c r="AF21" s="55">
        <v>27</v>
      </c>
      <c r="AG21" s="56">
        <v>456828</v>
      </c>
    </row>
    <row r="22" spans="1:33" ht="15.75" thickBot="1">
      <c r="B22" s="57" t="s">
        <v>62</v>
      </c>
      <c r="C22" s="58" t="s">
        <v>33</v>
      </c>
      <c r="D22" s="59">
        <v>13.89416411091943</v>
      </c>
      <c r="E22" s="60">
        <v>0.37480033224714077</v>
      </c>
      <c r="F22" s="60">
        <v>16.71150206057121</v>
      </c>
      <c r="G22" s="60">
        <v>1307.0438709986581</v>
      </c>
      <c r="H22" s="60">
        <v>7163.8750179700974</v>
      </c>
      <c r="I22" s="61">
        <v>36.445985879496519</v>
      </c>
      <c r="J22" s="62">
        <f t="shared" si="0"/>
        <v>8538.3453413519892</v>
      </c>
      <c r="K22" s="63">
        <v>5.6364209954635487E-2</v>
      </c>
      <c r="L22" s="64">
        <v>4.3849035205418184E-2</v>
      </c>
      <c r="M22" s="64">
        <v>0.15368626605328733</v>
      </c>
      <c r="N22" s="64">
        <v>0.95964115711456133</v>
      </c>
      <c r="O22" s="64">
        <v>37.536375471215898</v>
      </c>
      <c r="P22" s="65">
        <v>0.71341288096607247</v>
      </c>
      <c r="Q22" s="66">
        <f t="shared" si="1"/>
        <v>39.463329020509875</v>
      </c>
      <c r="R22" s="67">
        <v>52.437975215671962</v>
      </c>
      <c r="S22" s="68">
        <v>1.2833494712987499</v>
      </c>
      <c r="T22" s="68">
        <v>47.027656228252681</v>
      </c>
      <c r="U22" s="68">
        <v>5436.5081276117262</v>
      </c>
      <c r="V22" s="68">
        <v>26082.83317696839</v>
      </c>
      <c r="W22" s="69">
        <v>125.6521751966732</v>
      </c>
      <c r="X22" s="70">
        <f t="shared" si="2"/>
        <v>31745.74246069201</v>
      </c>
      <c r="Y22" s="71"/>
      <c r="Z22" s="72"/>
      <c r="AA22" s="73"/>
      <c r="AB22" s="73"/>
      <c r="AC22" s="73">
        <v>0.18872995335761295</v>
      </c>
      <c r="AD22" s="74">
        <v>4.5604114753050925E-3</v>
      </c>
      <c r="AE22" s="75">
        <f t="shared" si="3"/>
        <v>0.19329036483291803</v>
      </c>
      <c r="AF22" s="76">
        <v>121</v>
      </c>
      <c r="AG22" s="77">
        <v>209165.00400000002</v>
      </c>
    </row>
    <row r="23" spans="1:33">
      <c r="B23" s="78" t="s">
        <v>63</v>
      </c>
      <c r="C23" s="37" t="s">
        <v>64</v>
      </c>
      <c r="D23" s="38">
        <v>74.213045492300807</v>
      </c>
      <c r="E23" s="39">
        <v>4.1200142962111048</v>
      </c>
      <c r="F23" s="39">
        <v>13.496441920644049</v>
      </c>
      <c r="G23" s="39">
        <v>912.49268617021278</v>
      </c>
      <c r="H23" s="39">
        <v>6525.9695566577211</v>
      </c>
      <c r="I23" s="40">
        <v>140.09372404319214</v>
      </c>
      <c r="J23" s="41">
        <f>SUM(D23:I23)</f>
        <v>7670.3854685802817</v>
      </c>
      <c r="K23" s="42">
        <v>0.41370958724682128</v>
      </c>
      <c r="L23" s="43">
        <v>0.17050228419909272</v>
      </c>
      <c r="M23" s="43">
        <v>9.9290780141843976E-2</v>
      </c>
      <c r="N23" s="43">
        <v>0.78221439524631009</v>
      </c>
      <c r="O23" s="43">
        <v>38.720165644367775</v>
      </c>
      <c r="P23" s="44">
        <v>1.0560547249377037</v>
      </c>
      <c r="Q23" s="45">
        <f t="shared" si="1"/>
        <v>41.241937416139542</v>
      </c>
      <c r="R23" s="46">
        <v>251.7704955724904</v>
      </c>
      <c r="S23" s="47">
        <v>16.000245047811195</v>
      </c>
      <c r="T23" s="47">
        <v>66.981722129706228</v>
      </c>
      <c r="U23" s="47">
        <v>3436.2924113024756</v>
      </c>
      <c r="V23" s="47">
        <v>23575.09947182006</v>
      </c>
      <c r="W23" s="48">
        <v>545.29389066856857</v>
      </c>
      <c r="X23" s="49">
        <f t="shared" si="2"/>
        <v>27891.438236541115</v>
      </c>
      <c r="Y23" s="50">
        <v>3.8595776627691519E-3</v>
      </c>
      <c r="Z23" s="51">
        <v>4.3707271100888118E-3</v>
      </c>
      <c r="AA23" s="52">
        <v>1.2399367452558942E-3</v>
      </c>
      <c r="AB23" s="52">
        <v>1.8908536195770239E-3</v>
      </c>
      <c r="AC23" s="52"/>
      <c r="AD23" s="53">
        <v>3.2100584627180372E-2</v>
      </c>
      <c r="AE23" s="54">
        <f t="shared" si="3"/>
        <v>4.3461679764871253E-2</v>
      </c>
      <c r="AF23" s="79">
        <f>SUM(AF24,AF25)</f>
        <v>3134</v>
      </c>
      <c r="AG23" s="80">
        <f>SUM(AG24,AG25)</f>
        <v>520347</v>
      </c>
    </row>
    <row r="24" spans="1:33" ht="25.5">
      <c r="B24" s="81" t="s">
        <v>65</v>
      </c>
      <c r="C24" s="82" t="s">
        <v>34</v>
      </c>
      <c r="D24" s="83">
        <v>49.207404373071775</v>
      </c>
      <c r="E24" s="84">
        <v>3.5437751188085627</v>
      </c>
      <c r="F24" s="84">
        <v>16.896456797797708</v>
      </c>
      <c r="G24" s="84">
        <v>826.76468886336227</v>
      </c>
      <c r="H24" s="84">
        <v>7768.3771423497028</v>
      </c>
      <c r="I24" s="85">
        <v>108.13392782970629</v>
      </c>
      <c r="J24" s="86">
        <f t="shared" si="0"/>
        <v>8772.9233953324492</v>
      </c>
      <c r="K24" s="87">
        <v>0.3193637189156982</v>
      </c>
      <c r="L24" s="88">
        <v>0.20719525854290141</v>
      </c>
      <c r="M24" s="88">
        <v>0.10777705526639186</v>
      </c>
      <c r="N24" s="88">
        <v>0.87868206284321282</v>
      </c>
      <c r="O24" s="88">
        <v>49.128301789504739</v>
      </c>
      <c r="P24" s="89">
        <v>0.88130602049322382</v>
      </c>
      <c r="Q24" s="90">
        <f t="shared" si="1"/>
        <v>51.522625905566173</v>
      </c>
      <c r="R24" s="91">
        <v>131.37587763051738</v>
      </c>
      <c r="S24" s="92">
        <v>9.2680596026211166</v>
      </c>
      <c r="T24" s="92">
        <v>59.252820295328533</v>
      </c>
      <c r="U24" s="92">
        <v>2224.6395960149553</v>
      </c>
      <c r="V24" s="92">
        <v>20064.832038565961</v>
      </c>
      <c r="W24" s="93">
        <v>294.79395449365251</v>
      </c>
      <c r="X24" s="94">
        <f t="shared" si="2"/>
        <v>22784.162346603036</v>
      </c>
      <c r="Y24" s="95">
        <v>3.6179678078208832E-3</v>
      </c>
      <c r="Z24" s="96">
        <v>4.1565093342423613E-3</v>
      </c>
      <c r="AA24" s="97">
        <v>1.7789057867432848E-3</v>
      </c>
      <c r="AB24" s="97">
        <v>2.7127597102188255E-3</v>
      </c>
      <c r="AC24" s="97"/>
      <c r="AD24" s="98">
        <v>4.0986447659779254E-2</v>
      </c>
      <c r="AE24" s="99">
        <f t="shared" si="3"/>
        <v>5.3252590298804608E-2</v>
      </c>
      <c r="AF24" s="100">
        <v>1486</v>
      </c>
      <c r="AG24" s="101">
        <v>374432.777</v>
      </c>
    </row>
    <row r="25" spans="1:33" ht="15.75" thickBot="1">
      <c r="B25" s="102" t="s">
        <v>66</v>
      </c>
      <c r="C25" s="58" t="s">
        <v>67</v>
      </c>
      <c r="D25" s="59">
        <v>131.74030749764401</v>
      </c>
      <c r="E25" s="60">
        <v>5.4456936490467314</v>
      </c>
      <c r="F25" s="60">
        <v>5.6744650424077872</v>
      </c>
      <c r="G25" s="60">
        <v>1109.7160622376286</v>
      </c>
      <c r="H25" s="60">
        <v>3667.7222372331803</v>
      </c>
      <c r="I25" s="61">
        <v>213.61951614922796</v>
      </c>
      <c r="J25" s="62">
        <f t="shared" si="0"/>
        <v>5133.9182818091349</v>
      </c>
      <c r="K25" s="63">
        <v>0.63075899064853924</v>
      </c>
      <c r="L25" s="64">
        <v>8.6087478005285323E-2</v>
      </c>
      <c r="M25" s="64">
        <v>7.9767498566636577E-2</v>
      </c>
      <c r="N25" s="64">
        <v>0.56028364120442065</v>
      </c>
      <c r="O25" s="64">
        <v>14.775505631305975</v>
      </c>
      <c r="P25" s="65">
        <v>1.4580765910334057</v>
      </c>
      <c r="Q25" s="66">
        <f t="shared" si="1"/>
        <v>17.590479830764263</v>
      </c>
      <c r="R25" s="67">
        <v>120.3946179419722</v>
      </c>
      <c r="S25" s="68">
        <v>6.7321854451900922</v>
      </c>
      <c r="T25" s="68">
        <v>7.7289018343775275</v>
      </c>
      <c r="U25" s="68">
        <v>1211.6528152875294</v>
      </c>
      <c r="V25" s="68">
        <v>3510.2674332543393</v>
      </c>
      <c r="W25" s="69">
        <v>250.49993617491438</v>
      </c>
      <c r="X25" s="70">
        <f t="shared" si="2"/>
        <v>5107.2758899383225</v>
      </c>
      <c r="Y25" s="71">
        <v>4.4154183773666969E-3</v>
      </c>
      <c r="Z25" s="72">
        <v>4.8635503917860042E-3</v>
      </c>
      <c r="AA25" s="73"/>
      <c r="AB25" s="73"/>
      <c r="AC25" s="73"/>
      <c r="AD25" s="74">
        <v>1.1658022551584608E-2</v>
      </c>
      <c r="AE25" s="75">
        <f t="shared" si="3"/>
        <v>2.093699132073731E-2</v>
      </c>
      <c r="AF25" s="76">
        <v>1648</v>
      </c>
      <c r="AG25" s="77">
        <v>145914.223</v>
      </c>
    </row>
    <row r="26" spans="1:33">
      <c r="B26" s="103" t="s">
        <v>68</v>
      </c>
      <c r="C26" s="104" t="s">
        <v>35</v>
      </c>
      <c r="D26" s="105">
        <v>13.066080042808766</v>
      </c>
      <c r="E26" s="106">
        <v>0.66906866973356338</v>
      </c>
      <c r="F26" s="106">
        <v>4.255908168807105</v>
      </c>
      <c r="G26" s="106">
        <v>1.8309333269439652</v>
      </c>
      <c r="H26" s="106">
        <v>2.1147550476007924</v>
      </c>
      <c r="I26" s="107">
        <v>8.0620467542010097</v>
      </c>
      <c r="J26" s="108">
        <f t="shared" si="0"/>
        <v>29.998792010095201</v>
      </c>
      <c r="K26" s="109">
        <v>5.7322615168359847E-2</v>
      </c>
      <c r="L26" s="110">
        <v>3.9254680212127023E-3</v>
      </c>
      <c r="M26" s="110">
        <v>2.4720864481502781E-2</v>
      </c>
      <c r="N26" s="110">
        <v>7.8050124592677784E-3</v>
      </c>
      <c r="O26" s="110">
        <v>8.1384576065427136E-3</v>
      </c>
      <c r="P26" s="111">
        <v>6.8186537601431216E-2</v>
      </c>
      <c r="Q26" s="112">
        <f t="shared" si="1"/>
        <v>0.17009895533831704</v>
      </c>
      <c r="R26" s="113">
        <v>36.217905466648993</v>
      </c>
      <c r="S26" s="114">
        <v>1.7562182361551222</v>
      </c>
      <c r="T26" s="114">
        <v>12.587550007105341</v>
      </c>
      <c r="U26" s="114">
        <v>4.8658175101846926</v>
      </c>
      <c r="V26" s="114">
        <v>5.6469806309014805</v>
      </c>
      <c r="W26" s="115">
        <v>22.150910101672519</v>
      </c>
      <c r="X26" s="116">
        <f t="shared" si="2"/>
        <v>83.225381952668144</v>
      </c>
      <c r="Y26" s="117"/>
      <c r="Z26" s="118"/>
      <c r="AA26" s="119"/>
      <c r="AB26" s="119"/>
      <c r="AC26" s="119"/>
      <c r="AD26" s="120">
        <v>5.5906970800587823E-5</v>
      </c>
      <c r="AE26" s="121">
        <f t="shared" si="3"/>
        <v>5.5906970800587823E-5</v>
      </c>
      <c r="AF26" s="79">
        <f>SUM(AF27,AF28)</f>
        <v>497550</v>
      </c>
      <c r="AG26" s="80">
        <f>SUM(AG27,AG28)</f>
        <v>1426156</v>
      </c>
    </row>
    <row r="27" spans="1:33" ht="25.5">
      <c r="B27" s="81" t="s">
        <v>65</v>
      </c>
      <c r="C27" s="82" t="s">
        <v>69</v>
      </c>
      <c r="D27" s="83">
        <v>10.950451314986637</v>
      </c>
      <c r="E27" s="84">
        <v>0.31263194983542975</v>
      </c>
      <c r="F27" s="84">
        <v>6.0114812470100922</v>
      </c>
      <c r="G27" s="84">
        <v>0.76800891458101184</v>
      </c>
      <c r="H27" s="84">
        <v>1.4059944255222849</v>
      </c>
      <c r="I27" s="85">
        <v>6.3321540801682081</v>
      </c>
      <c r="J27" s="86">
        <f t="shared" si="0"/>
        <v>25.780721932103663</v>
      </c>
      <c r="K27" s="87">
        <v>5.2143996837500824E-2</v>
      </c>
      <c r="L27" s="88">
        <v>2.1312494449871235E-3</v>
      </c>
      <c r="M27" s="88">
        <v>3.3346605899321383E-2</v>
      </c>
      <c r="N27" s="88">
        <v>4.0705718566219126E-3</v>
      </c>
      <c r="O27" s="88">
        <v>5.8867172170007243E-3</v>
      </c>
      <c r="P27" s="89">
        <v>5.2158319750437568E-2</v>
      </c>
      <c r="Q27" s="90">
        <f t="shared" si="1"/>
        <v>0.14973746100586954</v>
      </c>
      <c r="R27" s="91">
        <v>23.21389940704729</v>
      </c>
      <c r="S27" s="92">
        <v>0.60191636177462493</v>
      </c>
      <c r="T27" s="92">
        <v>12.45171386077774</v>
      </c>
      <c r="U27" s="92">
        <v>1.4326672468992228</v>
      </c>
      <c r="V27" s="92">
        <v>2.7273780461574</v>
      </c>
      <c r="W27" s="93">
        <v>12.86718075952462</v>
      </c>
      <c r="X27" s="94">
        <f t="shared" si="2"/>
        <v>53.294755682180892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347457</v>
      </c>
      <c r="AG27" s="101">
        <v>1033048.9990000001</v>
      </c>
    </row>
    <row r="28" spans="1:33" ht="15.75" thickBot="1">
      <c r="B28" s="102" t="s">
        <v>66</v>
      </c>
      <c r="C28" s="26" t="s">
        <v>36</v>
      </c>
      <c r="D28" s="123">
        <v>17.933234920028205</v>
      </c>
      <c r="E28" s="124">
        <v>1.4890767821485293</v>
      </c>
      <c r="F28" s="124">
        <v>0.21708701010274087</v>
      </c>
      <c r="G28" s="124">
        <v>4.2762667967128198</v>
      </c>
      <c r="H28" s="124">
        <v>3.7453094417461332</v>
      </c>
      <c r="I28" s="125">
        <v>12.0417883103446</v>
      </c>
      <c r="J28" s="126">
        <f t="shared" si="0"/>
        <v>39.702763261083035</v>
      </c>
      <c r="K28" s="127">
        <v>6.9236396227782868E-2</v>
      </c>
      <c r="L28" s="128">
        <v>8.0531959061822447E-3</v>
      </c>
      <c r="M28" s="128">
        <v>4.8767307451512776E-3</v>
      </c>
      <c r="N28" s="128">
        <v>1.6396359586400511E-2</v>
      </c>
      <c r="O28" s="128">
        <v>1.3318747075609098E-2</v>
      </c>
      <c r="P28" s="129">
        <v>0.10506059667459684</v>
      </c>
      <c r="Q28" s="130">
        <f t="shared" si="1"/>
        <v>0.21694202621572284</v>
      </c>
      <c r="R28" s="131">
        <v>13.00400605960173</v>
      </c>
      <c r="S28" s="132">
        <v>1.1543018743804923</v>
      </c>
      <c r="T28" s="132">
        <v>0.13583614632756841</v>
      </c>
      <c r="U28" s="132">
        <v>3.433150263285468</v>
      </c>
      <c r="V28" s="132">
        <v>2.9196025847440792</v>
      </c>
      <c r="W28" s="133">
        <v>9.2837293421478577</v>
      </c>
      <c r="X28" s="134">
        <f t="shared" si="2"/>
        <v>29.930626270487195</v>
      </c>
      <c r="Y28" s="135"/>
      <c r="Z28" s="136"/>
      <c r="AA28" s="137"/>
      <c r="AB28" s="137"/>
      <c r="AC28" s="137"/>
      <c r="AD28" s="138">
        <v>1.8452494711383212E-4</v>
      </c>
      <c r="AE28" s="139">
        <f t="shared" si="3"/>
        <v>1.8452494711383212E-4</v>
      </c>
      <c r="AF28" s="140">
        <v>150093</v>
      </c>
      <c r="AG28" s="141">
        <v>393107.00099999999</v>
      </c>
    </row>
    <row r="29" spans="1:33" ht="15.75" thickBot="1">
      <c r="B29" s="142" t="s">
        <v>70</v>
      </c>
      <c r="C29" s="143" t="s">
        <v>71</v>
      </c>
      <c r="D29" s="144">
        <f t="shared" ref="D29:I29" si="4">SUM(D21,D22,D23,D26)</f>
        <v>101.173289646029</v>
      </c>
      <c r="E29" s="145">
        <f t="shared" si="4"/>
        <v>5.248278863970353</v>
      </c>
      <c r="F29" s="145">
        <f t="shared" si="4"/>
        <v>34.463852150022362</v>
      </c>
      <c r="G29" s="145">
        <f t="shared" si="4"/>
        <v>2479.4238507124146</v>
      </c>
      <c r="H29" s="145">
        <f t="shared" si="4"/>
        <v>14977.024379432623</v>
      </c>
      <c r="I29" s="145">
        <f t="shared" si="4"/>
        <v>194.42101543032396</v>
      </c>
      <c r="J29" s="146">
        <f>SUM(D29:I29)</f>
        <v>17791.754666235385</v>
      </c>
      <c r="K29" s="147">
        <f t="shared" ref="K29:P29" si="5">SUM(K21,K22,K23,K26)</f>
        <v>0.5273964123698166</v>
      </c>
      <c r="L29" s="148">
        <f t="shared" si="5"/>
        <v>0.23937567887035974</v>
      </c>
      <c r="M29" s="148">
        <f t="shared" si="5"/>
        <v>0.27769791067663407</v>
      </c>
      <c r="N29" s="148">
        <f t="shared" si="5"/>
        <v>2.5408620056226439</v>
      </c>
      <c r="O29" s="148">
        <f t="shared" si="5"/>
        <v>85.941788863331425</v>
      </c>
      <c r="P29" s="148">
        <f t="shared" si="5"/>
        <v>2.1773628681873363</v>
      </c>
      <c r="Q29" s="149">
        <f t="shared" si="1"/>
        <v>91.704483739058205</v>
      </c>
      <c r="R29" s="150">
        <f t="shared" ref="R29:W29" si="6">SUM(R21,R22,R23,R26)</f>
        <v>340.42637625481132</v>
      </c>
      <c r="S29" s="151">
        <f t="shared" si="6"/>
        <v>19.365851662148671</v>
      </c>
      <c r="T29" s="151">
        <f t="shared" si="6"/>
        <v>126.59692836506424</v>
      </c>
      <c r="U29" s="151">
        <f t="shared" si="6"/>
        <v>9904.3066219639859</v>
      </c>
      <c r="V29" s="151">
        <f t="shared" si="6"/>
        <v>54462.061033031612</v>
      </c>
      <c r="W29" s="151">
        <f t="shared" si="6"/>
        <v>733.79243544310589</v>
      </c>
      <c r="X29" s="152">
        <f t="shared" si="2"/>
        <v>65586.549246720722</v>
      </c>
      <c r="Y29" s="153">
        <f t="shared" ref="Y29:AD29" si="7">SUM(Y21,Y22,Y23,Y26)</f>
        <v>3.8595776627691519E-3</v>
      </c>
      <c r="Z29" s="154">
        <f t="shared" si="7"/>
        <v>3.3705913360168677E-2</v>
      </c>
      <c r="AA29" s="154">
        <f t="shared" si="7"/>
        <v>1.2399367452558942E-3</v>
      </c>
      <c r="AB29" s="154">
        <f t="shared" si="7"/>
        <v>1.8908536195770239E-3</v>
      </c>
      <c r="AC29" s="154">
        <f t="shared" si="7"/>
        <v>0.4888625327455115</v>
      </c>
      <c r="AD29" s="154">
        <f t="shared" si="7"/>
        <v>0.12738003961408217</v>
      </c>
      <c r="AE29" s="155">
        <f t="shared" si="3"/>
        <v>0.65693885374736438</v>
      </c>
      <c r="AF29" s="156">
        <f>SUM(AF21,AF22,AF23,AF26)</f>
        <v>500832</v>
      </c>
      <c r="AG29" s="157">
        <f>SUM(AG21,AG22,AG23,AG26)</f>
        <v>2612496.0039999997</v>
      </c>
    </row>
    <row r="30" spans="1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33" ht="33" customHeight="1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</row>
    <row r="32" spans="1:33" ht="58.5" customHeight="1">
      <c r="B32" s="161"/>
      <c r="C32" s="193"/>
      <c r="D32" s="163"/>
      <c r="E32" s="163"/>
      <c r="F32" s="164"/>
      <c r="L32" s="161"/>
      <c r="M32" s="194"/>
      <c r="N32" s="194"/>
      <c r="O32" s="194"/>
      <c r="P32" s="194"/>
      <c r="Q32" s="194"/>
      <c r="R32" s="161"/>
      <c r="S32" s="161"/>
      <c r="T32" s="161"/>
      <c r="V32" s="197"/>
      <c r="W32" s="196"/>
      <c r="X32" s="195"/>
      <c r="Y32" s="195"/>
      <c r="Z32" s="195"/>
      <c r="AA32" s="195"/>
      <c r="AB32" s="195"/>
      <c r="AC32" s="198"/>
      <c r="AD32" s="198"/>
      <c r="AE32" s="198"/>
      <c r="AF32" s="161"/>
      <c r="AG32" s="161"/>
    </row>
    <row r="33" spans="2:33">
      <c r="B33" s="165"/>
      <c r="C33" s="166"/>
      <c r="D33" s="167"/>
      <c r="E33" s="167"/>
      <c r="F33" s="168"/>
      <c r="G33" s="169"/>
      <c r="H33" s="169"/>
      <c r="J33" s="170"/>
      <c r="K33" s="167"/>
      <c r="L33" s="170"/>
      <c r="M33" s="170"/>
      <c r="N33" s="170"/>
      <c r="O33" s="167"/>
      <c r="P33" s="170"/>
      <c r="Q33" s="170"/>
      <c r="R33" s="170"/>
      <c r="S33" s="170"/>
      <c r="T33" s="170"/>
      <c r="U33" s="170"/>
      <c r="V33" s="170"/>
      <c r="W33" s="170"/>
      <c r="X33" s="167"/>
      <c r="Y33" s="170"/>
      <c r="AA33" s="170"/>
      <c r="AB33" s="170"/>
      <c r="AC33" s="170"/>
      <c r="AD33" s="170"/>
      <c r="AE33" s="170"/>
      <c r="AF33" s="170"/>
      <c r="AG33" s="170"/>
    </row>
    <row r="34" spans="2:33" ht="32.25" customHeight="1">
      <c r="B34" s="171"/>
      <c r="C34" s="163"/>
      <c r="D34" s="172"/>
      <c r="E34" s="172"/>
      <c r="F34" s="173"/>
      <c r="G34" s="174"/>
      <c r="H34" s="175"/>
      <c r="I34" s="176"/>
      <c r="J34" s="175"/>
      <c r="K34" s="174"/>
      <c r="L34" s="177"/>
      <c r="M34" s="177"/>
      <c r="N34" s="177"/>
      <c r="O34" s="175"/>
      <c r="P34" s="176"/>
      <c r="Q34" s="175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15.75">
      <c r="B35" s="171"/>
      <c r="C35" s="162"/>
      <c r="D35" s="175"/>
      <c r="E35" s="175"/>
      <c r="F35" s="199"/>
      <c r="G35" s="199"/>
      <c r="H35" s="199"/>
      <c r="I35" s="199"/>
      <c r="J35" s="199"/>
      <c r="K35" s="199"/>
      <c r="L35" s="200"/>
      <c r="M35" s="200"/>
      <c r="N35" s="201"/>
      <c r="O35" s="177"/>
      <c r="P35" s="177"/>
      <c r="Q35" s="177"/>
      <c r="R35" s="177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</row>
    <row r="36" spans="2:33" ht="31.5" customHeight="1">
      <c r="B36" s="166"/>
      <c r="C36" s="178"/>
      <c r="D36" s="179"/>
      <c r="E36" s="178"/>
      <c r="F36" s="180"/>
      <c r="G36" s="181"/>
      <c r="H36" s="231"/>
      <c r="I36" s="231"/>
      <c r="J36" s="181"/>
      <c r="K36" s="182"/>
      <c r="L36" s="169"/>
      <c r="M36" s="169"/>
      <c r="N36" s="181"/>
      <c r="O36" s="169"/>
      <c r="P36" s="169"/>
      <c r="Q36" s="183"/>
      <c r="R36" s="184"/>
      <c r="S36" s="184"/>
      <c r="T36" s="185"/>
      <c r="U36" s="186"/>
      <c r="V36" s="186"/>
      <c r="W36" s="186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</row>
    <row r="37" spans="2:33" ht="15.75">
      <c r="B37" s="187"/>
      <c r="C37" s="162"/>
      <c r="D37" s="188"/>
      <c r="E37" s="232"/>
      <c r="F37" s="232"/>
      <c r="G37" s="232"/>
      <c r="H37" s="232"/>
      <c r="I37" s="232"/>
      <c r="J37" s="232"/>
      <c r="K37" s="232"/>
      <c r="L37" s="162"/>
      <c r="M37" s="162"/>
      <c r="N37" s="232"/>
      <c r="O37" s="232"/>
      <c r="P37" s="232"/>
      <c r="Q37" s="232"/>
      <c r="R37" s="232"/>
      <c r="S37" s="232"/>
      <c r="T37" s="162"/>
      <c r="U37" s="162"/>
      <c r="V37" s="162"/>
      <c r="W37" s="162"/>
      <c r="X37" s="233"/>
      <c r="Y37" s="232"/>
      <c r="Z37" s="232"/>
      <c r="AA37" s="232"/>
      <c r="AB37" s="232"/>
      <c r="AC37" s="232"/>
      <c r="AD37" s="232"/>
      <c r="AE37" s="232"/>
      <c r="AF37" s="175"/>
      <c r="AG37" s="175"/>
    </row>
    <row r="38" spans="2:33" ht="15.75">
      <c r="B38" s="189"/>
      <c r="C38" s="188"/>
      <c r="D38" s="188"/>
      <c r="E38" s="190"/>
      <c r="F38" s="191"/>
      <c r="G38" s="191"/>
      <c r="H38" s="191"/>
      <c r="I38" s="191"/>
      <c r="J38" s="191"/>
      <c r="K38" s="191"/>
      <c r="L38" s="191"/>
      <c r="M38" s="191"/>
      <c r="N38" s="191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</row>
  </sheetData>
  <mergeCells count="42"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C14:AF14"/>
    <mergeCell ref="C15:N15"/>
    <mergeCell ref="O15:AF15"/>
    <mergeCell ref="A31:AG31"/>
    <mergeCell ref="AG17:AG19"/>
    <mergeCell ref="D18:E18"/>
    <mergeCell ref="F18:I18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J18:J19"/>
    <mergeCell ref="K18:L18"/>
    <mergeCell ref="M18:P18"/>
    <mergeCell ref="Q18:Q19"/>
    <mergeCell ref="R18:S18"/>
    <mergeCell ref="C8:T8"/>
    <mergeCell ref="U8:AF8"/>
    <mergeCell ref="G11:AF11"/>
    <mergeCell ref="C12:AF12"/>
    <mergeCell ref="C13:AF13"/>
    <mergeCell ref="C7:T7"/>
    <mergeCell ref="U7:AF7"/>
    <mergeCell ref="AB2:AG2"/>
    <mergeCell ref="B3:AG3"/>
    <mergeCell ref="B4:AG4"/>
    <mergeCell ref="O5:Q5"/>
    <mergeCell ref="O6:Q6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" top="0.74803149606299213" bottom="0.74803149606299213" header="0.31496062992125984" footer="0.31496062992125984"/>
  <pageSetup paperSize="9" scale="4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2024-12-18T11:22:36Z</dcterms:modified>
</cp:coreProperties>
</file>